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890" yWindow="-75" windowWidth="9645" windowHeight="7995"/>
  </bookViews>
  <sheets>
    <sheet name="Sheet1" sheetId="1" r:id="rId1"/>
    <sheet name="Sheet2" sheetId="2" r:id="rId2"/>
    <sheet name="Sheet3" sheetId="3" r:id="rId3"/>
  </sheets>
  <definedNames>
    <definedName name="_xlnm._FilterDatabase" localSheetId="0" hidden="1">Sheet1!$C$6:$C$8</definedName>
  </definedNames>
  <calcPr calcId="144525"/>
</workbook>
</file>

<file path=xl/calcChain.xml><?xml version="1.0" encoding="utf-8"?>
<calcChain xmlns="http://schemas.openxmlformats.org/spreadsheetml/2006/main">
  <c r="G349" i="1" l="1"/>
  <c r="E349" i="1"/>
  <c r="K155" i="1"/>
  <c r="J155" i="1"/>
  <c r="K105" i="1"/>
  <c r="J105" i="1"/>
  <c r="K55" i="1"/>
  <c r="J55" i="1"/>
  <c r="F348" i="1" l="1"/>
  <c r="G348" i="1" s="1"/>
  <c r="E348" i="1"/>
  <c r="G347" i="1"/>
  <c r="F347" i="1"/>
  <c r="E347" i="1"/>
  <c r="K344" i="1"/>
  <c r="J344" i="1"/>
  <c r="K343" i="1"/>
  <c r="J343" i="1"/>
  <c r="K257" i="1"/>
  <c r="J257" i="1"/>
  <c r="K256" i="1"/>
  <c r="J256" i="1"/>
  <c r="K206" i="1"/>
  <c r="J206" i="1"/>
  <c r="K156" i="1"/>
  <c r="J156" i="1"/>
  <c r="K107" i="1"/>
  <c r="J107" i="1"/>
  <c r="K106" i="1"/>
  <c r="J106" i="1"/>
  <c r="K57" i="1"/>
  <c r="J57" i="1"/>
  <c r="K56" i="1"/>
  <c r="J56" i="1"/>
  <c r="F346" i="1"/>
  <c r="F349" i="1" s="1"/>
  <c r="K342" i="1"/>
  <c r="K305" i="1"/>
  <c r="K255" i="1"/>
  <c r="K205" i="1"/>
  <c r="E346" i="1"/>
  <c r="J342" i="1"/>
  <c r="J305" i="1"/>
  <c r="J255" i="1"/>
  <c r="J205" i="1"/>
  <c r="G346" i="1" l="1"/>
  <c r="F343" i="1"/>
  <c r="E343" i="1"/>
  <c r="F345" i="1" l="1"/>
</calcChain>
</file>

<file path=xl/sharedStrings.xml><?xml version="1.0" encoding="utf-8"?>
<sst xmlns="http://schemas.openxmlformats.org/spreadsheetml/2006/main" count="737" uniqueCount="398">
  <si>
    <t>موضوع</t>
  </si>
  <si>
    <t>توضیخات</t>
  </si>
  <si>
    <t>فضای بایگانی پرونده ها</t>
  </si>
  <si>
    <t>بایگانیهای جاری موجود بصورت متمرکز و در یک مکان در نظر گرفته شده است.(پرونده های 10 سال جاری)</t>
  </si>
  <si>
    <t>تجهیزات بایگانی ها</t>
  </si>
  <si>
    <t xml:space="preserve">بایگانی پرونده </t>
  </si>
  <si>
    <t>روش بایگانی پرونده ها</t>
  </si>
  <si>
    <t>با توجه به روش های انتخاب شده تقسیم بندی فایلها و نصب راهنماهای لازم انجام گردیده است.</t>
  </si>
  <si>
    <t xml:space="preserve">روش مناسبی جهت بایگانی پرونده های بیماران سرپایی درمانگاه و اورژانس با توجه به شرایط مرکز انتخاب شده است.(با توجه به مقدار فضای بایگانی، تعدادپذیرش، تجهیزات موجود و ...)  </t>
  </si>
  <si>
    <t>امنیت بایگانی و پرونده ها</t>
  </si>
  <si>
    <r>
      <t>روش اجرایی</t>
    </r>
    <r>
      <rPr>
        <b/>
        <sz val="10"/>
        <color theme="1"/>
        <rFont val="B Nazanin"/>
        <charset val="178"/>
      </rPr>
      <t xml:space="preserve">" محافظت و امنیت سیستم های ذخیره و بازیابی اطلاعات" </t>
    </r>
    <r>
      <rPr>
        <sz val="10"/>
        <color theme="1"/>
        <rFont val="B Nazanin"/>
        <charset val="178"/>
      </rPr>
      <t>تدوین شده است. و در این روش اجرایی شرایط و معیار های حفاظت از پرونده پزشکی در برابر دسترسی های غیر مجاز مشخص شده است.</t>
    </r>
  </si>
  <si>
    <t>محل بایگانی(بایگانیهای) جاری در مجاورت و یا طبقه زیرین محل فعالیت پرسنل واحد قرار دارد.</t>
  </si>
  <si>
    <t>محل بایگانی(بایگانیهای) راکد در مجاورت و یا طبقه زیرین محل فعالیت پرسنل واحد قرار دارد.</t>
  </si>
  <si>
    <t>کارکنان مرتبط از روش اجرایی موجود آگاهی داشته و بر اساس آن عمل می نمایند.(سئوال از پرسنل مربوطه)</t>
  </si>
  <si>
    <t>شرایط محل فعالیت پرسنل</t>
  </si>
  <si>
    <t>محل فعالیت اداری پرسنل واحد جهت انجام امور تنظیم ، بازبینی و رفع نقص، پاسخگویی به ارباب رجوع، اسکن، خلاصه برداری جهت امحا و... ازمحل بایگانی پرونده ها جدا بوده و دارای فضای مستقل می باشد.</t>
  </si>
  <si>
    <t>محل فعالیت اداری پرسنل واحد  از نظر نظافت و آراستگی و بهداشت محیط مناسب می باشد. ( جهت رضایتمندی پرسنل)</t>
  </si>
  <si>
    <t xml:space="preserve"> تجهیزات اداری موجود متناسب با تعداد پرسنل، شرح وظایف ، مسئولیتها و حجم فعالیت واحد می باشد.(میز، صندلی، کمد،کامپیوتر، پرینتر، اسکنر، دستگاه پانچ و منگنه و ...)  </t>
  </si>
  <si>
    <t>وسایل حفاظت فردی در جهت محافظت از پرسنل در برابر عوامل زیان آور محیطی و پیشگیری از بیماریهای شغلی، در اختیار پرسنل مربوطه قرارمی گیرد و در زمان فعالیت از آنها استفاده می گردد.(سهمیه شیر بصورت روزانه - دستکش - ماسک و . . . )</t>
  </si>
  <si>
    <t xml:space="preserve">از ورود ارباب رجوع (داخلی و خارجی) به داخل واحد(محل بررسی و بازبینی و رفع نقص پرونده ها و ...) جلوگیری می گردد و پاسخگویی به ارباب رجوع (داخلی وخارجی) از طریق پنجره و یا دریچه انجام می گیرد. </t>
  </si>
  <si>
    <t>پرسنل</t>
  </si>
  <si>
    <r>
      <t>تعداد پرسنل شاغل درواحد مدیریت اطلاعات سلامت متناسب با حجم فعالیت واحد می باشد.(شامل تنظیم و پوشه گذاری، بازبینی، پیگیری رفع نقص، بایگانی و بازیابی، اسکن، پاسخگویی به ارباب رجوع، ،کدگذاری، آمار و مسئولیت واحد با در نظر گرفتن تمام وقت بودن پرسنل و بدون در نظر گرفتن خلاصه برداری و همچنین وظایف محوله غیر مرتبط). با توجه به تعداد پرونده ورودی به واحد مدیریت اطلاعات سلامت (تا 10 پرونده بستری و تا 20 پرونده بستری موقت اورژانس  3 نفر) ( 10 تا 20 پرونده بستری و 20 تا 40 پرونده بستری موقت اورژانس  4 نفر)(20 تا 30 پرونده بستری و 40 تا 60  پرونده بستری موقت اورژانس  5 نفر)( 30 تا 40 پرونده بستری و 60 تا 80 پرونده بستری موقت اورژانس  6 نفر)(40 تا 50 پرونده بستری و بالای 80 پرونده بستری موقت اورژانس  7 نفر)(50 تا 70 پرونده بستری و بالای 80 پرونده بستری موقت اورژانس  8 نفر)(70 تا 90پرونده بستری و بالای 80 پرونده بستری موقت اورژانس  9 نفر)(90 تا 120 پرونده بستری و بالای 80 پرونده بستری موقت اورژانس10 نفر)</t>
    </r>
    <r>
      <rPr>
        <b/>
        <sz val="11"/>
        <color theme="1"/>
        <rFont val="B Nazanin"/>
        <charset val="178"/>
      </rPr>
      <t/>
    </r>
  </si>
  <si>
    <t xml:space="preserve">نگهداری پرونده هاو خلاصه های تهیه شده(سوابق بیماران) </t>
  </si>
  <si>
    <t>بازیابی پرونده</t>
  </si>
  <si>
    <t>در ساعات فعالیت واحد، بنا به درخواست بخش ها/ واحد ها و یا افراد متقاضی، پرونده های پزشکی ظرف کمتر از 10 دقیقه از زمان درخواست در اختیار واحد / فرد درخواست کننده قرار می گیرد و فرایند مربوطه نیز تهیه شده است.(مشاهده فرایند مربوطه و درخواست 1 مورد پرونده قدیمی و 1 مورد پرونده جدید)</t>
  </si>
  <si>
    <t>پیگیری و احیاء اطلاعات پرونده های مفقود شده و آسیب دیده</t>
  </si>
  <si>
    <t xml:space="preserve"> فرایند پیگیری و احیاء اطلاعات پرونده های مفقود شده و آسیب دیده وجود دارد.</t>
  </si>
  <si>
    <t>ثبت وکنترل خروج پرونده  پزشکی ازواحد مدیریت اطلاعات سلامت</t>
  </si>
  <si>
    <r>
      <t xml:space="preserve">روش اجرایی </t>
    </r>
    <r>
      <rPr>
        <b/>
        <sz val="10"/>
        <color theme="1"/>
        <rFont val="B Nazanin"/>
        <charset val="178"/>
      </rPr>
      <t>"ثبت وکنترل خروج پرونده  پزشکی ازواحد مدیریت اطلاعات سلامت"</t>
    </r>
    <r>
      <rPr>
        <sz val="10"/>
        <color theme="1"/>
        <rFont val="B Nazanin"/>
        <charset val="178"/>
      </rPr>
      <t xml:space="preserve"> تدوین شده است.</t>
    </r>
  </si>
  <si>
    <t>کارکنان مرتبط از فرایند موجود آگاهی داشته و بر اساس آن عمل می نمایند.(سئوال از پرسنل مربوطه)</t>
  </si>
  <si>
    <t>اسکن پرونده ها</t>
  </si>
  <si>
    <t xml:space="preserve">محافظت کامل از فایلهای اسکن شده توسط واحد آی تی مرکز انجام می گردد.(تهیه فایل پشتیبان و نگهداری در محل امن)(در صورت تهیه فایل پشتیبان توسط واحد، امتیاز کامل تعلق نمی گیرد)  </t>
  </si>
  <si>
    <t>صورتجلسات کمیته به تفکیک ماهیانه موجود می باشد. (ملاحظه صورتجلسات یک سال گذشته و مصاحبه با اعضای کمیته در خصوص برگزاری ماهیانه جلسات کمیته).(حداقل یکبار در ماه)</t>
  </si>
  <si>
    <t>صورتجلسات و تصمیمات اتخاذ شده در کمیته در اسرع وقت به مسئولین واحد های مرتبط اطلاع رسانی و اجرای مصوبات پیگیری می گردد.</t>
  </si>
  <si>
    <t>یک نسخه از تمامی صورتجلسات کمیته جهت نظارت بر پیگیری مصوبات این کمیته به واحد بهبود کیفیت ارسال می شود.</t>
  </si>
  <si>
    <t>بررسی مشکلات واحد ها در خصوص HIS در کمیته</t>
  </si>
  <si>
    <t>بررسی تکمیل فرمها، ایجاد فرمهای جدید و مشکلات واحد مدیریت اطلاعلت سلامت در کمیته</t>
  </si>
  <si>
    <r>
      <t xml:space="preserve">بیمارستان از فرم های استاندارد ابلاغی </t>
    </r>
    <r>
      <rPr>
        <b/>
        <sz val="10"/>
        <color theme="1"/>
        <rFont val="B Nazanin"/>
        <charset val="178"/>
      </rPr>
      <t xml:space="preserve">"شیت های بخش های ICU" </t>
    </r>
    <r>
      <rPr>
        <sz val="10"/>
        <color theme="1"/>
        <rFont val="B Nazanin"/>
        <charset val="178"/>
      </rPr>
      <t xml:space="preserve"> بصورت استاندارد و با رنگ های ابلاغ شده استفاده می کند.</t>
    </r>
  </si>
  <si>
    <t>فرم اعزام بیمار</t>
  </si>
  <si>
    <t>در زمان اعزام بیمار به سایر مراکز، پزشک معالج گزارش اقدامات انجام شده را در فرم اعزام بصورت خوانا وکامل ثبت نموده است و ممهور به مهر و امضاء اصل پزشک معالج می باشد .</t>
  </si>
  <si>
    <t>امضاء و مهر اصل پزشک معالج برروی کپی فرم اعزام موجود می باشد (مشاهده چند پرونده از بیماران انتقالی بصورت تصادفی)</t>
  </si>
  <si>
    <t>تکمیل اطلاعات پرونده (اصل فرمها- تکمیل تمام عناصر اطلاعاتی)</t>
  </si>
  <si>
    <t xml:space="preserve">تشخیص نهایی در فرم پذیرش توسط پزشک معالج بیمار ثبت شده است.(ملاحظه حداقل 5 پرونده جدید مربوط به 6 ماه گذشته) </t>
  </si>
  <si>
    <t xml:space="preserve">علاوه بر فرم پذیرش، تشخیص نهایی در فرم خلاصه پرونده  نیز توسط پزشک معالج بیمار ثبت شده است.(ملاحظه حداقل 5 پرونده جدید مربوط به 6 ماه گذشته) </t>
  </si>
  <si>
    <t xml:space="preserve">هر دو فرم توسط پزشک معالج مهر و امضاء شده است.(ملاحظه حداقل 5 پرونده جدید مربوط به 6 ماه گذشته) </t>
  </si>
  <si>
    <t xml:space="preserve">تشخیص نهایی در فرم های پذیرش و خلاصه پرونده عیناً و بطور کامل ثبت شده است.(ملاحظه حداقل 5 پرونده جدید مربوط به 6 ماه گذشته) </t>
  </si>
  <si>
    <t>تکمیل اطلاعات پرونده (زبان ثبت اطلاعات)</t>
  </si>
  <si>
    <t>تمامی گزارش های پزشکی  به زبان فارسی یا انگلیسی (حداقل شامل شرح حال، سیر بیماری، شرح عمل و مشاوره ها) ثبت می شود.</t>
  </si>
  <si>
    <t>حداقل عناصر تشخیص نهایی، اقدام درمانی، عوارض و پیامدها، علت خارجی بیماری و صدمه و علت فوت در پرونده ها به زبان انگلیسی ثبت شده است.</t>
  </si>
  <si>
    <t>تکمیل اطلاعات پرونده (شرح حال)</t>
  </si>
  <si>
    <t>شرایط و معیارهای دسترسی به اطلاعات بیمار</t>
  </si>
  <si>
    <t>کارکنان مربوطه به دستورالعمل کشوری و روش اجرایی دسترسی دارند.</t>
  </si>
  <si>
    <t>کارکنان مربوطه از روش اجرایی آگاهی و اطلاع دارند و دقیقا بر اساس آن عمل می نمایند.</t>
  </si>
  <si>
    <t xml:space="preserve">خلاصه برداری و امحاء پرونده های پزشکی </t>
  </si>
  <si>
    <t>طراحی و بروزرسانی فرم های بیمارستانی</t>
  </si>
  <si>
    <r>
      <t xml:space="preserve">آخرین ویرایش فرایند و فلوچارت </t>
    </r>
    <r>
      <rPr>
        <b/>
        <sz val="10"/>
        <color theme="1"/>
        <rFont val="B Nazanin"/>
        <charset val="178"/>
      </rPr>
      <t xml:space="preserve">طراحی و اصلاح فرم های پرونده پزشکی </t>
    </r>
    <r>
      <rPr>
        <sz val="10"/>
        <color theme="1"/>
        <rFont val="B Nazanin"/>
        <charset val="178"/>
      </rPr>
      <t>ابلاغ شده توسط وزارت متبوع، در دسترس و اختیار واحد مدیریت اطلاعات سلامت و واحد های مرتبط می باشد.</t>
    </r>
  </si>
  <si>
    <t xml:space="preserve">برای تمامی فرم های جدید موجود در پرونده بیماران که براساس استاندارد های اعتباربخشی و یا نیاز مرکز طرحی گردیده است(فرم آموزش به بیمار، فرم رضایت آگاهانه و ...)، مستندات مریوط به تاییدکمیته مدیریت اطلاعات سلامت وجود دارد. (باستثناء 18 فرم اصلی، 9 فرم بلوک زایمان، 2 فرم ارزیابی تغذیه ای، 2 فرم عملیات احیاء و 3 فرم شیت های بخش  ویژه ICU) </t>
  </si>
  <si>
    <t>فرمها با حداقل های موجود دراستانداردهای اعتباربخشی و کلیات طراحی فرم های پرونده مطابقت دارند.</t>
  </si>
  <si>
    <t xml:space="preserve">مطابقت پرونده های ورودی با بیماران پذیرش شده </t>
  </si>
  <si>
    <t>بازبینی پرونده- تدوین چک لیست</t>
  </si>
  <si>
    <t>چک لیست حداقل شامل ارزیابی این موارد می باشد(خوانا بودن تمامی اوراق پرونده - کامل بودن محتویات کلیه فرم های پرونده - رعایت اصول مستندسازی (وجود تاریخ، ساعت، مهر و امضاء، نام و نام خانوادگی و سمت ثبت کننده اطلاعات ، روش اصلاح خط خوردگیها و اشتباهات زمان ثبت گزارشات) - اصل بودن فرم های بالینی)</t>
  </si>
  <si>
    <t>نقایص احتمالی چک لیست توسط نمایندگان تخصص های مختلف بررسی و مجددا در کمیته مطرح و برطرف می گردد.(در صورت ویرایش چک لیست صورتجلسه کمیته وجود دارد)</t>
  </si>
  <si>
    <t>بازبینی پرونده-بازبینی منشی بخش</t>
  </si>
  <si>
    <t>در تمامی پرونده های جدید چک لیست های تکمیل شده توسط منشی بخش به همراه امضای منشی و تاریخ بازبینی وجود دارد.(حد اقل 5 پرونده جدید ملاحظه گردد)</t>
  </si>
  <si>
    <t>سازماندهی درونی پرونده</t>
  </si>
  <si>
    <t>روش اجرایی مطابق با حداقل های مورد نیاز و بر اساس مصوبه کمیته مدیریت اطلاعات سلامت موجود می باشد.</t>
  </si>
  <si>
    <t>کارکنان مربوطه از روش اجرایی  آگاهی دارند و بر اساس آن اقدام می نمایند.</t>
  </si>
  <si>
    <t>بازبینی پرونده-رفع نقص در14 روز</t>
  </si>
  <si>
    <t>مشارکت فعال سرپرستاران و پزشکان بخش های بالینی نسبت به رفع نواقص پرونده های پزشکی حداکثر تا 14 روز پس از ترخیص وجود دارد.(مشاهده مستندات و نظر مسئول واحد)</t>
  </si>
  <si>
    <t>در هنگام بازبینی مجدد پرونده های ناقص، مطابقت تاریخ بازبینی و تاریخ رفع نقص با تاریخ ترخیص بیمار انجام می گردد. و اطلاعات مورد نیاز استخراج می گردد.</t>
  </si>
  <si>
    <t>با توجه به اطلاعات استخراج شده، تکمیل پرونده های ناقص حداکثر تا 14 روز پس از ترخیص انجام می شود.</t>
  </si>
  <si>
    <t>گزارش مقایسه ای با استفاده از جداول و نمودار ها جهت ارائه بازخورد عملکرد مرکز به مسئولان مافوق تهیه و ارائه شده است( ملاحظه گزارشات ارائه شده حد اقل سالیانه)</t>
  </si>
  <si>
    <t>محتوای گزارشات دریافتی از سیستم اطلاعات بیمارستانی در خصوص بیماران بستری، بطور مستمر با دفاتر و فرم های آماری موجود مطابقت داده می شود.(ملاحظه مستندات)</t>
  </si>
  <si>
    <t xml:space="preserve">آمارها و گزارشات دریافتی از سیستم اطلاعات بیمارستانی مربوط به بیماران بستری با دفاتر و فرم های آماری موجود مطابقت کامل دارد.(ملاحظه آمار ماهیانه با گزارش سیستم) </t>
  </si>
  <si>
    <t>کدگذاری تشخیص نهایی</t>
  </si>
  <si>
    <t>کدگذاری همه تشخیص ها و اقدامات درمانی</t>
  </si>
  <si>
    <t>استفاده از اطلاعات کدگذاری</t>
  </si>
  <si>
    <t xml:space="preserve"> استفاده از حروف اختصاری مجاز </t>
  </si>
  <si>
    <t xml:space="preserve"> نسخه ای از فهرست های تهیه شده به واحد مدیریت اطلاعات سلامت ابلاغ شده است.(ملاحظه فهرست ها)</t>
  </si>
  <si>
    <t>تشگیل پرونده(تشکیل پرونده - شماره اختصاصی و انطباق مقررات دسترسی)</t>
  </si>
  <si>
    <t>برای کلیه مراجعین بستری، اورژانس و سرپایی پرونده تشکیل می شود.</t>
  </si>
  <si>
    <t>پرونده اورژانس در صورت بستری بیمار ضمیمه پرونده بستری می گردد.</t>
  </si>
  <si>
    <t>اختصاص شماره پرونده درمانگاهی توسط HIS انجام می گردد (ایجاد بایگانی درمانگاهی در HIS).</t>
  </si>
  <si>
    <t>پرونده های اورژانس و سرپایی فارغ از محل نگهداری پرونده، تحت نظر واحد مدیریت اطلاعات سلامت نگهداری می گردد و با پرونده بستری از نظر شرایط دسترسی و سایر مقررات مربوطه (جنبه های قانونی، محافظت و امنیت پرونده ها، مشخص بودن سطوح دسترسی و ... ) انطباق دارند.</t>
  </si>
  <si>
    <t>تشگیل پرونده(بازیابی پرونده از طریق شماره پرونده و مشخصات)</t>
  </si>
  <si>
    <t>اندکس اصلی برای بیماران قدیم(قبل از استفاده از HIS)  وجود دارد( ثبت اطلاعات بیماران در HIS ، وجودکارت اندکس یا دفاتر اندکس، دفاتر پذیرش و یا دفاتر خلاصه پرونده بصورت کامل)(مشاهده دفاتر و اندکس ها)</t>
  </si>
  <si>
    <t xml:space="preserve">اندکس اصلی برای بیماران جدید(بعد از استفاده از HIS )وجود دارد(باید اطلاعات هویتی بیمار یصورت کامل ثبت شده باشد)(مشاهده منوی پذیرش سیستم) </t>
  </si>
  <si>
    <t xml:space="preserve">امکان بازیابی سریع پرونده ها و دسترسی به سوابق مراجعه بیمار بر اساس شماره پرونده و همچنین نام ونام خانوادگی بیمار و یا تاریخ مراجعه بیمار از طریق جستجو در برنامه HIS وجود دارد..(بازیابی 1 مورد) </t>
  </si>
  <si>
    <t xml:space="preserve">امکان بازیابی سریع پرونده ها و دسترسی به سوابق مراجعه بیمار بر اساس  نام ونام خانوادگی بیمار با استفاده از کارتها یا دفاتر اندکس برای بیمارانی که اطلاعات آنها در HIS ثبت نشده ، وجود دارد..(بازیابی 1 مورد) </t>
  </si>
  <si>
    <t xml:space="preserve"> امکان بازیابی سریع پرونده ها و دسترسی به سوابق مراجعه بیمار بر اساس تاریخ مراجعه بیمار با استفاده از فهرست پذیرش برای بیمارانی که اطلاعات آنها در HIS ثبت نشده ، وجود دارد.( بازیابی 1 مورد) </t>
  </si>
  <si>
    <t>تشگیل پرونده(تکمیل فرم پذیرش و سربرگ فرمها)</t>
  </si>
  <si>
    <t>فضای پذیرش</t>
  </si>
  <si>
    <t>میزان فضای واحدهای پذیرش (بستری، اورژانس ودرمانگاه)  باتوجه به تعداد پرسنل و تعداد مراجعه و همچنین وسایل اداری موجود، جهت انجام وظایف محوله مناسب می باشد(مشاهده).</t>
  </si>
  <si>
    <t>فضای پذیرش ( اورژانس، بستری و درمانگاه ) از نظر نظافت و آراستگی لازم جهت جلب رضایت پرسنل و بیماران مناسب می باشد.(مشاهده)</t>
  </si>
  <si>
    <t>پرسنل پذیرش</t>
  </si>
  <si>
    <t>تهیه وتدوین : واحد مدیریت آمار و اطلاعات درمان معاونت درمان دانشگاه علوم پزشکی وخدمات بهداشتی درمانی البرز</t>
  </si>
  <si>
    <r>
      <t xml:space="preserve">                     </t>
    </r>
    <r>
      <rPr>
        <sz val="8"/>
        <color theme="1"/>
        <rFont val="B Nazanin"/>
        <charset val="178"/>
      </rPr>
      <t xml:space="preserve">معاونت درمان   </t>
    </r>
    <r>
      <rPr>
        <sz val="9"/>
        <color theme="1"/>
        <rFont val="B Nazanin"/>
        <charset val="178"/>
      </rPr>
      <t xml:space="preserve">                                                                                                   </t>
    </r>
    <r>
      <rPr>
        <b/>
        <sz val="9"/>
        <color theme="1"/>
        <rFont val="B Titr"/>
        <charset val="178"/>
      </rPr>
      <t>بیمارستان</t>
    </r>
    <r>
      <rPr>
        <b/>
        <sz val="9"/>
        <color theme="1"/>
        <rFont val="B Nazanin"/>
        <charset val="178"/>
      </rPr>
      <t xml:space="preserve"> :</t>
    </r>
  </si>
  <si>
    <t xml:space="preserve">مقدار فضای در نظر گرفته شده برای بایگانی جاری(بستری) در بیمارستان های جدیدالتاسیس(با قدمت کمتر از 10 سال)، با توجه به پیش بینی تعداد پرونده های بستری و اورژانس و نوع تجهیزات انتخااب شده، برای حد اقل 10 سال کفایت می کند. </t>
  </si>
  <si>
    <r>
      <rPr>
        <sz val="8"/>
        <rFont val="B Titr"/>
        <charset val="178"/>
      </rPr>
      <t xml:space="preserve">  </t>
    </r>
    <r>
      <rPr>
        <sz val="8"/>
        <rFont val="B Nazanin"/>
        <charset val="178"/>
      </rPr>
      <t xml:space="preserve">دانشگاه علوم پزشكي و خدمات بهداشتي درماني البرز </t>
    </r>
    <r>
      <rPr>
        <b/>
        <sz val="11"/>
        <rFont val="B Titr"/>
        <charset val="178"/>
      </rPr>
      <t xml:space="preserve">        </t>
    </r>
    <r>
      <rPr>
        <b/>
        <sz val="9"/>
        <rFont val="B Titr"/>
        <charset val="178"/>
      </rPr>
      <t xml:space="preserve">چک لیست ارزیابی واحد مدیریت اطلاعات سلامت بیمارستان های استان البرز </t>
    </r>
  </si>
  <si>
    <t>برای بیمارستان های با قدمت بالای 10 سال، فضای مناسبی بعنوان بایگانی راکد جهت نگهداری پرونده ها(خلاصه ها) وجود دارد بصورتی که در بایگانی جاری همیشه  فضای لازم برای حد اقل یکسال آینده وجود دارد.(بیمارستان های زیر 10 سال غ ق ا)</t>
  </si>
  <si>
    <t>برای محل بایگانی های جاری و راکد(در صورت وجود)، محیط هایی که از نظر دسترسی دارای مشکل می باشند، در نظر گرفته نشده است.</t>
  </si>
  <si>
    <t>از کفپوش قابل شستشو و ضد سایش (سنگ یا سرامیک) برای بایگانی های  جاری و راکد(در صورت وجود) استفاده شده است.</t>
  </si>
  <si>
    <t xml:space="preserve"> دیوار ها در بایگانی های جاری و راکد (در صورت وجود) دارای رنگ روشن می باشدکه انعکاس نوربالایی دارد.</t>
  </si>
  <si>
    <t>در بایگانی های جاری و راکد (در صورت وجود) از تابش مستقیم نور خورشید به پرونده ها جلوگیری می شود( در مناطقی که تابش خورشید شدید است از فیلتر های مخصوص که پرتو فرابنفش را عبور نمی دهند بر روی پنجره استفاده میشود.</t>
  </si>
  <si>
    <t>از قفسه بندی مناسب با توجه شرایط فضای هر کدام از بایگانی های جاری و راکد(در صورت وجود) استفاده می گردد ( قفسه بندی مناسب شامل قفسه بندی کمدی ثابت فلزی با درب یا بدون درب و قفسه بندی ریلی فلزی و یا قفسه بندی با ام دی اف بدون عیب و سالم جهت نگهداری پرونده ها و زونکن ها می باشد).</t>
  </si>
  <si>
    <t>فاصله بین قفسه ها در بایگانی های جاری و راکد(در صورت وجود)، مناسب است(حد اقل 70 سانتی متر)</t>
  </si>
  <si>
    <t>در صورت استفاده از قفسه های ریلی دستگیره های مورد استفاده معیوب نمی باشد (جابجایی قفسه ها در بایگانی های ریلی به آسانی امکان پذیر است) (قفسه های ثابت غ ق ا)</t>
  </si>
  <si>
    <t>از پوشه استاندارد و دارای کالر کودینگ با 10 رنگ استفاده می شود.</t>
  </si>
  <si>
    <t>از زونکن استاندارد و مقاوم استفاده می شود</t>
  </si>
  <si>
    <t xml:space="preserve"> محل بایگانی(بایگانیهای) جاری دارای درب و پنجره مناسب به همراه قفل و حفاظ مطمئن می باشد(عدم امکان ورود افراد غیر مجاز و همچنین حیوانات)</t>
  </si>
  <si>
    <t xml:space="preserve"> محل بایگانی(بایگانیهای) راکد دارای درب و پنجره مناسب به همراه قفل و حفاظ مطمئن می باشد(عدم امکان ورود افراد غیر مجاز و همچنین حیوانات) </t>
  </si>
  <si>
    <t>افراد مجاز جهت ورود به بایگانی و دسترسی به پرونده ها تعیین شده اند.</t>
  </si>
  <si>
    <t>پرونده های جاری(بستری، سرپایی و اورژانس) درشرایط مطلوب(عدم آسیب دیدگی بعلت فشار یا رطوبت یا نور و ... - عدم آلودگی- کافی بودن فضای بایگانی- کافی بودن قفسه ها و قفسه بندی مناسب - دسترسی آسان از نظر محل بایگانی و ...) نگهداری می شوند.</t>
  </si>
  <si>
    <t>تمامی پرونده ها و خلاصه های تهیه شده از پرونده ها(در صورت وجود) برای کلیه بیماران مراجعه کننده بستری از زمان آغاز فعالیت مرکز موجود می باشد(در صورت عدم وجود تعدادی از پرونده ها و یا خلاصه پرونده ها، موارد با ذکر  نوع پرونده ها و سال پرونده ها و علت آن ذکر گردد)</t>
  </si>
  <si>
    <t>تمامی پرونده ها و خلاصه های تهیه شده از پرونده ها (در صورت وجود) برای کلیه بیماران مراجعه کننده اورژانسی از زمان آغاز فعالیت مرکز موجود می باشد.(در صورت عدم وجود تعدادی از پرونده ها و یا خلاصه پرونده ها، موارد با ذکر  نوع پرونده ها و سال پرونده ها و علت آن ذکر گردد)</t>
  </si>
  <si>
    <t xml:space="preserve">در مراکزی که اطلاعات مربوط به شناسایی بیماران قدیمی در سیستم HIS ثبت نگردیده است، دفاتر وکارت های اندکس قدیمی مربوط به پرونده های بستری و تحت نظر از زمان ابتدای فعالیت مرکز تا زمان راه اندازی سیستم HIS مرکز موجود است(در مراکزی که سنجه قبل را انجام داده اند با توجه به امتیاز اخذ شده، امتیاز این سنجه نیز تعلق می گیرد)(بیمارستان های غیر مشمول غ ق ا)  </t>
  </si>
  <si>
    <t xml:space="preserve">تمامی اندکس های کاغذی شامل فهرست بیماران پذیرش شده، دفاتر پذیرش قدیمی و کارت های اندکس قدیمی بطور مطلوب(پاکیزه و قابل شناسایی و مراجعه سریع) نگهداری می شوند.(از بیمارستان های قدیمی که دفاتر و کارتهای قدیمی را نگهداری نگرده اند، امتیاز کسر می گردد)(بیمارستان های غیر مشمول غ ق ا) </t>
  </si>
  <si>
    <t xml:space="preserve">مستندات دسترسی به پرونده های مفقودی و یا بازیابی و ترمیم پرونده های غیر قابل دسترس وجود دارد.(تشکیل پرونده المثنی، تشکیل فرم های المثنی، تهیه گزارش و ...)((در صورت عدم وجود غ ق ا) </t>
  </si>
  <si>
    <t xml:space="preserve">محل فعالیت اداری پرسنل واحد دارای نور و تهویه مناسب(متناسب با نوع فعالیت واحد) می باشد </t>
  </si>
  <si>
    <t xml:space="preserve">محل فعالیت اداری پرسنل واحد دارای فضای کافی متناسب با تعداد پرسنل، مسئولیتهای محوله و حجم فعالیت واحد می باشد </t>
  </si>
  <si>
    <t xml:space="preserve">روش مناسبی جهت بایگانی پرونده های بیماران اورژانس تحت نظر با توجه به شرایط مرکز انتخاب شده است.(با توجه به مقدار فضای بایگانی، تعدادپذیرش، تجهیزات موجود و سهولت دسترسی و سرعت بازیابی پرونده در طولانی مدت) </t>
  </si>
  <si>
    <t xml:space="preserve">روش مناسبی جهت بایگانی پرونده های بیماران بستری با توجه به شرایط مرکز انتخاب شده است(با توجه به مقدار فضای بایگانی، تعدادپذیرش، تجهیزات موجود و  سهولت دسترسی و سرعت بازیابی پرونده در طولانی مدت) </t>
  </si>
  <si>
    <t>روش های بایگانی انتخااب شده از نظر اجرایی و آموزشی آسان و فاقد پیچیدگی بوده و در سالهای آینده دچار مشکل نخواهد شد.</t>
  </si>
  <si>
    <t>امکان تردد پرسنل غیر مجاز واحد و ارباب رجوع به محل نگهداری پرونده ها وجود ندارد(محل نگهداری پرونده ها  از محل فعالیت اداری پرسنل تفکیک شده است و درب مستقل دارد)</t>
  </si>
  <si>
    <t>در صورت کمبود نیرو در واحد، هیچ موردی از فعالیت پرسنل با تحصیلات مدیریت اطلاعات سلامت در واحد های غیر مرتبط وجود ندارد.(در صورت وجود ذکرگردد)</t>
  </si>
  <si>
    <t>اسکن پرونده های بستری راکد (حد اقل فرمهای خلاصه برداری شده) در هنگام خلاصه برداری جهت امحاء، انجام می شود(بیمارستانهای غیر مشمول غ ق ا)</t>
  </si>
  <si>
    <t>اسکن پرونده های بستری موقت راکد در هنگام خلاصه برداری جهت امحاء، انجام می شود.(بیمارستانهای غیر مشمول غ ق ا)</t>
  </si>
  <si>
    <t>کلیه مستندات قانونی مربوط به فرایند  امحاء(به تفکیک هر مورد امحاء) وجود دارد(شامل صورتجلسه ها، مکاتبات و مجوزهای اخذ شده و همچنین صورتجلسه تحویل اسناد به نماینده سازمان اسناد ملی)(بیمارستانهای غیر مشمول غ ق ا)</t>
  </si>
  <si>
    <t>بر اساس روش اجرایی تدوین شده، شرایط دسترسی  به اطلاعات پرونده های بیماران شامل اطلاعات ثبت شده در HIS ، مطابق با دستورالعمل ابلاغ شده، تعیین گردیده است.</t>
  </si>
  <si>
    <t>تمامی پرونده های بستری با تاخیرحداکثر 2 ماهه تحویل واحد می گردد و یا تعیین تکلیف قطقی توسط مسئولین مرکز می گردد.(مشاهده فهرست های 2 ماه قبل)</t>
  </si>
  <si>
    <t>کنترل فهرست بیماران پذیرش شده بستری و تحت نظر با پرونده های ورودی به واحد بصورت دستی و یا الکترونیک بطور دقیق انجام می گیرد.</t>
  </si>
  <si>
    <t xml:space="preserve">پرونده های بستری و تحت نظر تحویل نشده به واحد، در فهرست های ماهیانه مشخص می گردد.(مشاهده مستندات) </t>
  </si>
  <si>
    <t xml:space="preserve">پیگیری پرونده های بستری و تحت نظر تحویل نشده به واحد (تا تعیین تکلیف قطعی)، انجام می گردد(گزارشات و صورتجلسه های کمیته مدیریت اطلاعات سلامت) </t>
  </si>
  <si>
    <t>تمامی پرونده های تحت نظر با تاخیرحداکثر 10 روزه تحویل واحد می گردد و یا تعیین تکلیف قطقی توسط مسئولین مرکز می گردد.(مشاهده فهرست های مربوط به قبل از 10 روز گذشته)</t>
  </si>
  <si>
    <t>به منظور پیشگیری از تشابه نام بیماران، نام پدر، کد ملی و تاریخ مراجعه بیمار در سیستم HIS ، فهرست بیماران پذیرش شده و پرونده ها ثبت می گردد.(فهرست بیماران پذیرش شده در سیستم HIS و دفاتر پذیرش قدیمی بعنوان ایندکس اصلی، بصورت دائمی و مطلوب نگهداری میگردد) (مشاهده فرم پذیرش بیماران بستری و تحت نظر و همچنین فهرست های تهیه شده از سیستم برای بیماران پذیرش شده بستری و تحت نظر)</t>
  </si>
  <si>
    <t xml:space="preserve">تمام فیلدهای اطلاعاتی فرم خلاصه پرونده بصورت خوانا و واضح تکمیل شده است.(مطابق دستورالعمل مستند سازی پرونده ابلاغی به شماره 15394/د 409 مورخ 1396/06/15) </t>
  </si>
  <si>
    <t>تمامی عناصر اطلاعاتی موجود در فرم ها بطور کامل تکمیل شده است.(مطابق دستورالعمل  ابلاغی) .(ملاحظه حداقل 5 پرونده جدید مربوط به 6 ماه گذشته)</t>
  </si>
  <si>
    <t>تمام اطلاعات و گزارشات ثبت شده در فرمهای پرونده، دارای تاریخ و ساعت می باشد.(مطابق دستورالعمل ابلاغی)</t>
  </si>
  <si>
    <t>تمام اطلاعات و گزارشات ثبت شده در فرمهای پرونده، دارای نام و نام خانوادگی و سمت ثبت کننده می باشد.(مطابق دستورالعمل ابلاغی)</t>
  </si>
  <si>
    <t>تمام اطلاعات و گزارشات ثبت شده در فرمهای پرونده،  دارای مهر و امضاء  ثبت کننده می باشد(مطابق دستورالعمل ابلاغی).</t>
  </si>
  <si>
    <t>تمام اطلاعات و گزارشات ثبت شده در فرمهای پرونده بدون خط خوردگی و لاک گرفتگی می باشد.(مطابق دستورالعمل ابلاغی)</t>
  </si>
  <si>
    <t>در صورت وجود ثبت های اشتباه، اصول مستند سازی در اصلاح ثبتیات رعایت شده است.(مطابق دستورالعمل ابلاغی)</t>
  </si>
  <si>
    <t xml:space="preserve">داروهای در حال مصرف و سایر اعتیادات، حساسیت و ناسازگاری دارویی در فرم شرح حال ثبت می شود.(ملاحظه حداقل 5 پرونده) </t>
  </si>
  <si>
    <t>معاینات بدنی و بررسیهای بالینی، نتایج معاینات بالینی در فرم شرح حال ثبت می شود.(ملاحظه حداقل 5 پرونده)</t>
  </si>
  <si>
    <t>تشخیص اولیه یا افتراقی، و طرح درمان در فرم شرح حال ثبت می شود.(ملاحظه حداقل 5 پرونده)</t>
  </si>
  <si>
    <t xml:space="preserve">مشخصات دموگرافیک بیمار(جمعیت شناختی) در فرم شرح حال ثبت می شود.(ملاحظه حداقل 5 پرونده)  </t>
  </si>
  <si>
    <t xml:space="preserve">شکایت اصلی بیمار، تاریخچه بیماری فعلی، تاریخچه بیماری های قبلی و سوابق فامیلی در فرم شرح حال ثبت می شود(ملاحظه حداقل 5 پرونده)  </t>
  </si>
  <si>
    <t xml:space="preserve">چک لیست ممیزی محتوایی بررسی پرونده های پزشکی توسط کمیته مدیریت اطلاعات سلامت بیمارستان تهیه شده است.(ملاحظه چک لیست و صورتجلسه کمیته) </t>
  </si>
  <si>
    <t xml:space="preserve">چک لیست شامل بررسی محتوایی تمامی فرم های پرونده می باشد(شامل فرم های بالینی ابلاغی و استاندارد های اعتباربخشی) </t>
  </si>
  <si>
    <t>کارکنان بالینی مربوطه(مستند سازان مجاز پرونده) از وجود چک لیست و اهمیت کاربرد آن آگاهی دارند(چک لیست توسط ریاست مرکز به بخشهای مربوطه با تاکید بر اهمیت رفع نقص پرونده ها ابلاغ شده است)</t>
  </si>
  <si>
    <t>چک لیست به اندازه کافی در اختیار تمامی بخش ها ی مربوطه قرار گرفته است.(مراجعه و سئوال از منشی های چند بخش)</t>
  </si>
  <si>
    <t xml:space="preserve">نواقص پرونده های ناقص قبل از ارسال پرونده به واحد مدیریت اطلاعات سلامت، توسط منشی مشخص شده و با درج در محل مخصوص به فرد مستند ساز مجاز اطلاع رسانی گردیده است.(ملاحظه چک لیست) </t>
  </si>
  <si>
    <t>درطراحی چک لیست محل مخصوص بازبینی تمام فرم های پرونده توسط منشی بخش، محل امضای منشی بخش، تاریخ بازبینی، ثبت نواقص پرونده، تاریخ بازبینی مجدد و امضای مجدد درنظرگرفته شده است.</t>
  </si>
  <si>
    <t>چک مجدد پرونده توسط منشی انجام شده است و تاریخ بازبینی مجدد و امضای مجدد در محل مربوطه ثبت گردیده است.(ملاحظه چک لیست)</t>
  </si>
  <si>
    <t xml:space="preserve">درطراحی چک لیست محل مخصوص بازبینی تمام فرم های پرونده توسط واحد مدیریت اطلاعات سلامت، محل امضای کارشناس مسئول بازبینی، تاریخ بازبینی، محل ثبت نواقص، تاریخ بازبینی مجدد و محل امضای مجدد درنظرگرفته شده است..(ملاحظه چک لیست) </t>
  </si>
  <si>
    <t>در تمامی پرونده های جدید چک لیست های تکمیل شده توسط کارشناس بخش به همراه امضایکارشناس و تاریخ بازبینی وجود دارد.(حد اقل 5 پرونده جدید ملاحظه گردد)</t>
  </si>
  <si>
    <t>نواقص پرونده های ناقص قبل از بایگانی مشخص شده و با درج در محل مخصوص به  بخش مربوطه اطلاع رسانی گردیده است. و پیگیری های لازم نیز انجام می گردد.(ملاحظه چک لیست و مستندات)</t>
  </si>
  <si>
    <t>جهت کسب اطمینان از صحت عملکرد بازبینی پرونده ها، بازنگری مجدد پرونده پس از رفع نقص انجام میگردد و  تاریخ بازبینی مجدد ثبت و امضا می گردد.</t>
  </si>
  <si>
    <t>تشکیل کمیته مدیریت اطلاعات سلامت و فناوری اطلاعات</t>
  </si>
  <si>
    <t>مستندات لازم درخصوص پیگیری و اجرای کامل تصمیمات اتخاذ شده در کمیته موجود می باشد(ملاحظه صورتجلسات بعدی و تایید مسئول واحد مدیدیت اطلاعات سلامت)</t>
  </si>
  <si>
    <t>مستندات لازم درخصوص پیگیری و اجرای کامل تصمیمات اتخاذ شده در کمیته موجود می باشد(ملاحظه صورتجلسات بعدی و تایید مسئول واحد مدیدیت اطلاعات سلامت و مسئول فناوری اطلاعات)</t>
  </si>
  <si>
    <t>در موارد فنی، مسئول فناوری اطلاعات بیمارستان، بعنوان مسئول پیگیری مشکلات و نیازها تعیین شده است.(ملاحظه صورتجلسات)</t>
  </si>
  <si>
    <t xml:space="preserve">با توجه به صورتجلسات موجود، استفاده از هرگونه فرم های بیمارستانی جدید در پرونده (به غیر از فرم های ابلاغی وزارتی)، به تایید این کمیته رسیده است.(ملاحظه صورتجلسه مربوطه) </t>
  </si>
  <si>
    <t>اطلاعات مربوط به مشخصات بیمار در سربرگ فرم های پرونده پزشکی بطور کامل، خوانا و واضح ثبت شده است و یا اینکه پرینت کلیه فرمها از برنامه  HIS توسط واحد پذیرش و یا بخش انجام می شود(مشاهده چند پرونده)</t>
  </si>
  <si>
    <t>تجهیزات اداری مناسب در واحد پذیرش موجود است.(سخت افزار کافی و متناسب با حجم فعالیت، صندلی مناسب جهت نشستن طولانی، کامپیوتر پشتیبان بر ای موارد بحران و ...)(مشاهده)</t>
  </si>
  <si>
    <r>
      <t>واحد پذیرش نیروی کافی جهت پوشش تمامی شیفتها در واحد های پذیرش بستری- اورژانس ودرمانگاه را دراختیاردارد.(مشاهده برنامه ماهیانه واحد) (</t>
    </r>
    <r>
      <rPr>
        <b/>
        <sz val="10"/>
        <color theme="1"/>
        <rFont val="B Nazanin"/>
        <charset val="178"/>
      </rPr>
      <t>0</t>
    </r>
    <r>
      <rPr>
        <sz val="10"/>
        <color theme="1"/>
        <rFont val="B Nazanin"/>
        <charset val="178"/>
      </rPr>
      <t xml:space="preserve"> تا 50 تخت فعال حد اقل7 نفر بصورت تمام وقت و به ازاء هر 50 تخت افزایش، یک نفر اضافه می گردد. در بیمارستانهای بالای 100 تخت   فعال کلاً 1 نفر بعنوان مسئول پذیرش علاوه بر موارد ذکر شده اضافه می گردد)(مشاهده برنامه های ماهیانه و مسئول واحد)</t>
    </r>
  </si>
  <si>
    <t>تمامی نیروهای شاغل در واحد های پذیرش، بصورت تمام وقت دراختیار این واحد می باشند.مشاهده برنامه های ماهیانه و مسئول واحد)</t>
  </si>
  <si>
    <t>وظایف غیر مرتبط به واحد های پذیرش محول نشده است و وظیفه اصلی و کلی واحد های پذیرش اخذ اطلاعات معتبر وکامل از بیمار با استفاده از مدارک هویتی معتبرو ثبت کامل اطلاعات در HIS ، تهیه گزارشات و آمارهای درخواستی ار عملکرد واحد، اخذ رضایتنامه های مورد نیاز می باشد.(مصاحبه با مسئول واحد)</t>
  </si>
  <si>
    <t>فضای استراحت مناسب برای واحد های پذیرش که بصورت شبانه روزی فعالیت می نمایند در نظر گرفته شده است.(مشاهده)</t>
  </si>
  <si>
    <t>از نیروهای باانگیزه و خوش برخورد و بصورت کلی مناسب با شرایط مورد نیاز، در واحد های پذیرش استفاده گردیده است.( جدول مشخصات پرسنل واحد و مصاحبه با مسئول واحد)</t>
  </si>
  <si>
    <t xml:space="preserve"> نیروهای واحد های پذیرش دارای تحصیلات دانشگاهی مرتبط می باشند( به ترتیب اولویت شامل مدارک پزشکی، فناوری اطلاعات سلامت، مدیریت بیمارستانی، روانشناسی بالینی، مددکاری و آی تی)(تمامی پرسنل دارای یکی از مدارک فوق(2)، حد اقل نیمی از پرسنل دارای یکی از مدارک فوق(1) و هیچکدام از پرسنل دارای یکی از مدارک فوق(0))</t>
  </si>
  <si>
    <r>
      <t xml:space="preserve">روش اجرایی " </t>
    </r>
    <r>
      <rPr>
        <b/>
        <sz val="10"/>
        <color theme="1"/>
        <rFont val="B Nazanin"/>
        <charset val="178"/>
      </rPr>
      <t>استفاده از حروف اختصاری مجاز و کاربرد آنها در مستندات، بویژه در پرونده بیمار</t>
    </r>
    <r>
      <rPr>
        <sz val="10"/>
        <color theme="1"/>
        <rFont val="B Nazanin"/>
        <charset val="178"/>
      </rPr>
      <t>"  مطابق با حداقل های مورد نیاز در راهنمای اعتباربخشی تدوین شده است.(مشاهده روش اجرایی)</t>
    </r>
  </si>
  <si>
    <t>کدهای درج شده در پرونده های بستری صحیح می باشد (مشاهده 5 پرونده از نظر مطابقت شرح تشخیص و کد ثبت شده در فرم پذیرش و شرح تشخیص و کد ثبت شده در برنامه HIS ).</t>
  </si>
  <si>
    <t>کدهای درج شده در پرونده های بستری موقت صحیح می باشد (مشاهده 5 پرونده از نظر مطابقت شرح تشخیص و کد ثبت شده در فرم پذیرش و شرح تشخیص و کد ثبت شده در برنامه HIS ).</t>
  </si>
  <si>
    <t>کلیه تشخیص های ثبت شده در پرونده های بستری بدرستی کدگذاری شده اند.(مشاهده 5 پرونده از نظر مطابقت شرح تشخیص و کد ثبت شده در فرم پذیرش و شرح تشخیص و کد ثبت شده در برنامه HIS ).</t>
  </si>
  <si>
    <t>کلیه اقدامات درمانی در پرونده های بستری بدرستی کدگذاری شده اند.(مشاهده 5 پرونده از نظر مطابقت اقدامات درمانی و کد ثبت شده در فرم پذیرش و اقدامات درمانی و کد ثبت شده در برنامه HIS ).</t>
  </si>
  <si>
    <t xml:space="preserve">در موارد حادثه یا فوت، کد گذاری علل خارجی حوادث و مسمومیت ها و علت زمینه ای مرگ، در پرونده های بستری، انجام و کد ها در پرونده بیمار و برنامه HIS ثبت می گردد.(مشاهده پرونده مرتبط) </t>
  </si>
  <si>
    <t>کلیه علت های خارجی حوادث و مسمومیت ها و علت زمینه ای مرگ، در پرونده های بستری، بدرستی کدگذاری شده اند. (مشاهده 5 پرونده مر بوط به بیماران فوتی، مسمومیت، حوادث و جراحی و ... از نظر مطابقت علل خارجی و علت زمینه ای و کد های ثبت شده در فرم پذیرش با علل خارجی و علت زمینه ای و کد های ثبت شده در برنامه HIS )</t>
  </si>
  <si>
    <t>کلیه اقدامات درمانی در پرونده های بستری موقت اورژانس بدرستی کدگذاری شده اند.(مشاهده 5 پرونده از نظر مطابقت اقدامات درمانی و کد ثبت شده در فرم پذیرش و اقدامات درمانی و کد ثبت شده در برنامه HIS ).</t>
  </si>
  <si>
    <t xml:space="preserve">در موارد حادثه یا فوت، کد گذاری علل خارجی حوادث و مسمومیت ها و علت زمینه ای مرگ، در پرونده های بستری موقت اورژانس، انجام و کد ها در پرونده بیمار و برنامه HIS ثبت می گردد.(مشاهده پرونده مرتبط) </t>
  </si>
  <si>
    <t>کلیه علت های خارجی حوادث و مسمومیت ها و علت زمینه ای مرگ، در پرونده های بستری موقت اورژانس، بدرستی کدگذاری شده اند. (مشاهده 5 پرونده مر بوط به بیماران فوتی، مسمومیت، حوادث و جراحی و ... از نظر مطابقت علل خارجی و علت زمینه ای و کد های ثبت شده در فرم پذیرش با علل خارجی و علت زمینه ای و کد های ثبت شده در برنامه HIS )</t>
  </si>
  <si>
    <r>
      <t>بایگانیهای راکد موجود بصورت متمرکز  و در یک مکان در نظر گرفته شده است.</t>
    </r>
    <r>
      <rPr>
        <sz val="9"/>
        <color theme="1"/>
        <rFont val="B Nazanin"/>
        <charset val="178"/>
      </rPr>
      <t>(پرونده های قدیمی و خلاصه های تهیه شده)(بیمارستان های زیر 10 سال غ ق ا)</t>
    </r>
  </si>
  <si>
    <r>
      <t>رضایتنامه های عمومی</t>
    </r>
    <r>
      <rPr>
        <b/>
        <sz val="10"/>
        <color theme="1"/>
        <rFont val="B Nazanin"/>
        <charset val="178"/>
      </rPr>
      <t xml:space="preserve"> بستری و معالجه</t>
    </r>
    <r>
      <rPr>
        <sz val="10"/>
        <color theme="1"/>
        <rFont val="B Nazanin"/>
        <charset val="178"/>
      </rPr>
      <t xml:space="preserve"> مطابق روش اجرایی در هنگام پذیرش از تمامی بیماران بستری اخذ می گردد.(مشاهده پرینت حد اقل 5 فرم پذیرش تکمیل شده جدید - خیلی مهم)</t>
    </r>
  </si>
  <si>
    <r>
      <t>رضایتنامه ا</t>
    </r>
    <r>
      <rPr>
        <b/>
        <sz val="10"/>
        <color theme="1"/>
        <rFont val="B Nazanin"/>
        <charset val="178"/>
      </rPr>
      <t xml:space="preserve">ستفاده از اطلاعات پزشکی </t>
    </r>
    <r>
      <rPr>
        <sz val="10"/>
        <color theme="1"/>
        <rFont val="B Nazanin"/>
        <charset val="178"/>
      </rPr>
      <t>مطابق روش اجرایی در هنگام پذیرش از تمامی بیماران بستری اخذ می گردد.(مشاهده پرینت حد اقل 5 فرم پذیرش تکمیل شده جدید - خیلی مهم)</t>
    </r>
  </si>
  <si>
    <r>
      <t>رضایتنامه های عمومی</t>
    </r>
    <r>
      <rPr>
        <b/>
        <sz val="10"/>
        <color theme="1"/>
        <rFont val="B Nazanin"/>
        <charset val="178"/>
      </rPr>
      <t xml:space="preserve"> بستری و معالجه</t>
    </r>
    <r>
      <rPr>
        <sz val="10"/>
        <color theme="1"/>
        <rFont val="B Nazanin"/>
        <charset val="178"/>
      </rPr>
      <t xml:space="preserve"> مطابق روش اجرایی در هنگام پذیرش از تمامی بیماران تحت نظر اورژانس اخذ می گردد.(مشاهده پرینت حد اقل 5 فرم پذیرش تکمیل شده جدید - خیلی مهم)</t>
    </r>
  </si>
  <si>
    <r>
      <t>روش اجرایی در خصوص اصلاح مشخصات هویتی بیمار</t>
    </r>
    <r>
      <rPr>
        <b/>
        <sz val="10"/>
        <color theme="1"/>
        <rFont val="B Nazanin"/>
        <charset val="178"/>
      </rPr>
      <t xml:space="preserve">(در موارد ثبت نادرست و یا ناقص در هنگام پذیرش به هردلیلی) </t>
    </r>
    <r>
      <rPr>
        <sz val="10"/>
        <color theme="1"/>
        <rFont val="B Nazanin"/>
        <charset val="178"/>
      </rPr>
      <t>در مورد تمامی پرونده های بستری، تحت نظر و سرپایی وجود دارد و براساس آن عمل می گردد.( بیماران اورژانسی ، مجهول الهویه و . . . )(مصوبه کمیته ملاحظه گردد)</t>
    </r>
  </si>
  <si>
    <r>
      <t xml:space="preserve">تمامی اطلاعات فرمهای </t>
    </r>
    <r>
      <rPr>
        <b/>
        <sz val="10"/>
        <color theme="1"/>
        <rFont val="B Nazanin"/>
        <charset val="178"/>
      </rPr>
      <t xml:space="preserve">پذیرش بستری </t>
    </r>
    <r>
      <rPr>
        <sz val="10"/>
        <color theme="1"/>
        <rFont val="B Nazanin"/>
        <charset val="178"/>
      </rPr>
      <t>بطورکامل، واضح، خوانا، با فونت مناسب، درمحل مناسب در فرم پذیرش پرینت می گردد.(مشاهده فرمهای پذیرش پرینت شده)</t>
    </r>
  </si>
  <si>
    <r>
      <t xml:space="preserve">تمامی اطلاعات فرمهای </t>
    </r>
    <r>
      <rPr>
        <b/>
        <sz val="10"/>
        <color theme="1"/>
        <rFont val="B Nazanin"/>
        <charset val="178"/>
      </rPr>
      <t>پذیرش تحت نظر</t>
    </r>
    <r>
      <rPr>
        <sz val="10"/>
        <color theme="1"/>
        <rFont val="B Nazanin"/>
        <charset val="178"/>
      </rPr>
      <t xml:space="preserve"> بطورکامل، واضح، خوانا، با فونت مناسب، درمحل مناسب در فرم پذیرش پرینت می گردد.(مشاهده فرمهای پذیرش پرینت شده)</t>
    </r>
  </si>
  <si>
    <t>جهت انتقال پرونده های بیماران(بستری، اورژانس و سرپایی) در بین بخش های مختلف، از افراد معین و قابل اعتماد استفاده می گردد. و پرونده توسط همراهان بیماران از بخش ها خارج نمی گردد.(مشاهده روش اجرایی تدوین شده پیشگفت و سئوال از مسئول واحد)</t>
  </si>
  <si>
    <t>افراد مجاز به درخواست اصل پرونده در داخل مرکز و مراجع برون سازمانی(مطابق دستورالعمل کشوری ارائه اطلاعات و پرونده پزشکی بیمار) ، مشخص شده است.(مشاهده روش اجرایی تدوین شده)</t>
  </si>
  <si>
    <t>روش های ثبت و کنترل خروج پرونده از واحد مدیریت اطلاعات سلا مت شامل فرم درخواست تهیه شده و یا مکاتبه رسمی و یا درخواست از طریق سیستم، مشخص شده است.(مشاهده روش اجرایی تدوین شده)</t>
  </si>
  <si>
    <t xml:space="preserve">ثبت درخواست پرونده در دفتر مخصوص و یا HIS و یا فایل کامپیوتری تهیه شده صورت می گیرد و عودت پرونده ها نیز ثبت می گردد بصورتی که  امکان ردیابی پرونده در هر لحظه وجود دارد.(مشاهده روش اجرایی تدوین شده) </t>
  </si>
  <si>
    <t>ازکارت جایگزین و راهنمای خروج به منظور جایگزینی پرونده هایی که از بایگانی خارج می شوند، استفاده می شود.(مشاهده روش اجرایی تدوین شده)</t>
  </si>
  <si>
    <t>تمامی درخواست ها به کارت جایگزین و راهنمای خروج ضمیمه می شود و بعد از عودت پرونده ها، درون پرونده نگهداری می شود.(مطابق دستورالعمل پیشگفت)(مشاهده روش اجرایی تدوین شده)</t>
  </si>
  <si>
    <t>تمامی درخواست های درون سازمانی از طریق فرم درخواست کاغذی تدوین شده و تمامی درخواست های برون سازمانی ازطریق مکاتبه رسمی و تمامی درخواست های شخصی بیماران از طریق برگ درخواست شخصی شامل نام و نام خانوادگی و امضاء درخواست کننده انجام می گردد.(مشاهده روش اجرایی تدوین شده)</t>
  </si>
  <si>
    <t>امکان گزارشگیری از درخواستهای اصل پرونده بصورت بازه زمانی و یا شماره پرونده و ... وجود دارد.(اخذ گزارش یک گزارش)</t>
  </si>
  <si>
    <t xml:space="preserve">گزارشات مربوط به تعداد درخواست به تفکیک انواع نیازها، مدت زمان بعد از ترخیص، سن بیمار، نوع بیماری، نوع حادثه، درخواست کننده و ... در زمان نیاز در دسترس می باشد.(اخذ یک گزارش) </t>
  </si>
  <si>
    <t xml:space="preserve"> اطلاعات مربوط به واحد/ اداره/ فرد خواست کننده، زمان درخواست، نوع نیاز، نوع اطلاعات درخواستی, زمان عودت و ... ثبت می گردد.(مشاهده فایل یا دفتر و یا..)</t>
  </si>
  <si>
    <t>تمامی دستورالعمل ها و مجوزهای صادر شده توسط سازمان اسناد ملی ، وزارت متبوع و دانشگاه در دسترس واحد مدیریت اطلاعات سلامت می باشد و کارکنان مربوطه از آن اطلاع دارند(بصورت یک پکیج منظم و به ترتیب زمان ابلاغ)(مشاهده)</t>
  </si>
  <si>
    <t>برگ شماری پرونده ها در زمانی که کل پرونده (اصل و یا کپی) مورد درخواست برون سازمانی قرار می گیرد، مطابق با دستورالعمل پیشگفت انجام می پذیرد.(مشاهده روش اجرایی تدوین شده پیشگفت و مشاهده چند مورد پرونده درخواست شده)</t>
  </si>
  <si>
    <t>برگ شماری پرونده ها با استفاده مهر مخصوص واحد مدیریت اطلاعات سلامت انجام می پذیرد.(مشاهده روش اجرایی تدوین شده پیشگفت و مشاهده چند مورد پرونده درخواست شده و مهر مربوطه)</t>
  </si>
  <si>
    <t>در بایگانی های جاری و راکد (در صورت وجود) درصورت وجود لوله های آب و فاضلاب(بخصوص فضای بالای قفسه بندی ها که احتمال ریزش مستقیم آب بر روی پرونده ها وجود دارد)، با بازدید پیوسته از بروز مشکلاتی که موجب نشت آب می گردد جلوگیری شده است و آثاری از نشت آب از لوله ها مشاهده نمی گردد.(عدم وجود لوله غ ق ا)</t>
  </si>
  <si>
    <t>برای محل بایگانی های جاری و راکد(در صورت وجود)، محیط هایی که در مجاورت محل های خطرآفرین برای پرونده ها یعنی محل هایی که حرارت و رطوبت تولید می کنند مانند لنژری، موتورخانه، مخاذن آب، آشپزخانه، ژنراتور، تصفیه خانه آب و ... در نظر گرفته نشده است.</t>
  </si>
  <si>
    <t>فاصله تاسیات برق، لوله کشی گاز و لوله های اصلی آب و فاضلاب از بایگانی های جاری و راکد (در صورت وجود) رعایت شده است.</t>
  </si>
  <si>
    <t xml:space="preserve">لوله های آب (سرد یا گرم) و فاضلاب از داخل فضای بایگانی های جاری و راکد(در صورت وجود) عبور ننموده است. </t>
  </si>
  <si>
    <t>سقف و دیوارهای بایگانی های جاری و راکد (در صورت وجود)، از نظر نفوذ رطوبت عایق بندی شده اند و آثاری از نشت آب و رطوبت از محیط بیرون به داخل بایگانی مشاهده نمی گردد.</t>
  </si>
  <si>
    <t>پوشش داخلی وخارجی سقف و دیوارهای بایگانی های جاری و راکد (در صورت وجود)، از مواد ضد آتش ساحته شده و از نظر حرارتی عایقبندی می باشد.</t>
  </si>
  <si>
    <t>در بایگانی های جاری و راکد (در صورت وجود) دستگاههای آتشیاب اتوماتیک و آتش خاموش کن(کپسول و یا آتش خاموش کن اتوماتیک سقفی با استفاده از پودر)  نصب شده است.</t>
  </si>
  <si>
    <r>
      <t>کف اتاق بایگانی های جاری و راکد(در صورت وجود) تحمل فشار حاصل از وزن پرونده های موجود در قفسه ها را دارد.(</t>
    </r>
    <r>
      <rPr>
        <sz val="9"/>
        <color theme="1"/>
        <rFont val="B Nazanin"/>
        <charset val="178"/>
      </rPr>
      <t>عدم وجود هرگونه ناهمواری و شیب در کف بایگانی)</t>
    </r>
  </si>
  <si>
    <t>در صورت استفاده از قفسه های ریلی، جابجایی قفسه هایی که ظرفیت آنها کامل است ، به آسانی امکان پذیر است(ریل های نصب شده و شیب کف بایگانی مناسب است)(قفسه های ثابت غ ق ا)</t>
  </si>
  <si>
    <r>
      <t>روش اجرایی در خصوص اخذ انواع رضایتنامه های عمومی</t>
    </r>
    <r>
      <rPr>
        <b/>
        <sz val="10"/>
        <color theme="1"/>
        <rFont val="B Nazanin"/>
        <charset val="178"/>
      </rPr>
      <t>(بستری و معالجه)</t>
    </r>
    <r>
      <rPr>
        <sz val="10"/>
        <color theme="1"/>
        <rFont val="B Nazanin"/>
        <charset val="178"/>
      </rPr>
      <t xml:space="preserve"> و </t>
    </r>
    <r>
      <rPr>
        <b/>
        <sz val="10"/>
        <color theme="1"/>
        <rFont val="B Nazanin"/>
        <charset val="178"/>
      </rPr>
      <t>(استفاده از اطلاعات پزشکی)</t>
    </r>
    <r>
      <rPr>
        <sz val="10"/>
        <color theme="1"/>
        <rFont val="B Nazanin"/>
        <charset val="178"/>
      </rPr>
      <t xml:space="preserve"> با در نظر گرفتن بیماران اورژانسی و زیر 18 سال، برای بیماران بستری و تحت نظر اورژانس وجود دارد و بر اساس آن عمل می شود.(روش اجرایی و مصوبه کمیته ملاحظه گردد)</t>
    </r>
  </si>
  <si>
    <t>امکان گزارش گیری از قسمت کدگذاری  برنامه HIS  بر اساس شماره کداختصاص یافته و عنوان تشخیص و اقدام ثبت شده و بازه زمانی مورد نیاز و به تفکیک سن و جنس و بخش و پزشک و ... وجود دارد. (اخذ چندگزارش از برنامه )</t>
  </si>
  <si>
    <t>امتیاز کل</t>
  </si>
  <si>
    <t xml:space="preserve">تاریخ ارزیابی :                       کارشناس  ارزیابی کننده :                                مسئول  واحد مدیریت اطلاعات سلامت بیمارستان (پاسخگو):   </t>
  </si>
  <si>
    <r>
      <t>نگهداری پرونده های بستری براساس مدت زمان ابلاغی توسط وزارت متبوع(طی نامه شماره 101/19 / د مورخ 92/01/17) انجام می شود. (پرونده ها بستری بین 10 تا 20 سال ب</t>
    </r>
    <r>
      <rPr>
        <b/>
        <sz val="10"/>
        <color theme="1"/>
        <rFont val="B Nazanin"/>
        <charset val="178"/>
      </rPr>
      <t>صورت کامل</t>
    </r>
    <r>
      <rPr>
        <sz val="10"/>
        <color theme="1"/>
        <rFont val="B Nazanin"/>
        <charset val="178"/>
      </rPr>
      <t xml:space="preserve"> شامل پرونده بیماران عادی بالای 18 سال (10سال) - بیماران روانی، تصادفی، نزاع ، خودکشی، مسمومیت، آسیب های عمدی،حوادث شغلی، بیماریهای نوظهور(15سال) - بیماران کمتر از 18 سال(10 سال پس از بلوغ) - حوادث مناطق نظامی(20 سال) ) - پرونده های مجروحین جنگی(دائم) و ..... ) (بیمارستاهای غیر مشمول شامل بیمارستانهای با فضای کافی جهت نگهداری پرونده ها برای مدت زمانی بیشتر از زمان ابلاغی توسط وزارت متبوع و بیمارستانهای جدید التاسیسی که دارای پرونده مشمول مدت زمان ابلاغی امحاء نمی باشند غیر قابل ارزیابی هستند)</t>
    </r>
  </si>
  <si>
    <t>نگهداری پرونده های اورژانس  براساس مدت زمان ابلاغی توسط وزارت متبوع(طی نامه شماره 101/19 / د مورخ 92/01/17) انجام می شود. (بین 3 تا 5 سال)  (بیمارستاهای غیر مشمول شامل بیمارستانهای با فضای کافی جهت نگهداری پرونده ها برای مدت زمانی بیشتر از زمان ابلاغی توسط وزارت متبوع و بیمارستانهای جدید التاسیسی که دارای پرونده مشمول مدت زمان ابلاغی امحاء نمی باشند غیر قابل ارزیابی هستند)</t>
  </si>
  <si>
    <t>نگهداری پرونده های سرپایی براساس مدت زمان ابلاغی توسط وزارت متبوع(طی نامه شماره 101/19 / د مورخ 92/01/17) انجام می شود. ( 5 سال) (بیمارستاهای غیر مشمول شامل بیمارستانهای با فضای کافی جهت نگهداری پرونده ها برای مدت زمانی بیشتر از زمان ابلاغی توسط وزارت متبوع و بیمارستانهای جدید التاسیسی که دارای پرونده مشمول مدت زمان ابلاغی امحاء نمی باشند غیر قابل ارزیابی هستند)</t>
  </si>
  <si>
    <t xml:space="preserve">دفاتر تهیه شده مربوط به خلاصه برداری از پرونده های اورژانسی و سرپایی درشرایط مطلوب(عدم آسیب دیدگی بعلت فشار یا رطوبت یا نور و ... - عدم آلودگی- کافی بودن فضای بایگانی-  کافی بودن قفسه ها و قفسه بندی مناسب - دسترسی آسان از نظر محل بایگانی و ...) نگهداری می شوند. (بیمارستان های غیر مشمول شامل بیمارستانهای دارای فضای کافی و مراکز جدید التاسیس  غ ق ا)  </t>
  </si>
  <si>
    <t>امکان ردیابی و تعیین محل دقیق پرونده از طریق سامانه اطلاعات بیمارستانی وجود دارد.</t>
  </si>
  <si>
    <t>تدابیر لازم به منظور اطمینان از الصاق گزارش های تاخیری از جمله گزارش پاتولوژی پس از ترخیص به پرونده کاغذی بیمار اتخاذ شده است</t>
  </si>
  <si>
    <t>پایش مستمر و بازخورد موارد ناقص به افراد و گروههای سهیم در ثبت اطلاعات در پرونده صورت می پذیرد.</t>
  </si>
  <si>
    <t xml:space="preserve">پایش و کاهش پرونده های فاقد کد ملی تا پایان ترخیص، در سامانه اطلاعات بیمارستانی برنامه ریزی و اقدامات اصلاحی لازم به عمل می آید. </t>
  </si>
  <si>
    <t xml:space="preserve">اطمینان از ورود صحیح و کامل داده ها </t>
  </si>
  <si>
    <t>روش اجرایی کنترل صحت  داده های ثبت شده در سامانه اطلاعات بیمارستان با مشارکت صاحبان فرایند تدوین شده است.</t>
  </si>
  <si>
    <t>کارکنان با روش اجرایی آشنا بوده و بر اساس آن عمل می نمایند.</t>
  </si>
  <si>
    <t>بیماران کرونا</t>
  </si>
  <si>
    <t>پرونده الکتونیک</t>
  </si>
  <si>
    <t xml:space="preserve"> در بیمارستانهای با قدمت بیش از 10 سال ، در صورتیکه نسبت به امحا پرونده ها اقدام نموده اند و در صورت عدم وجود فضای کافی در بایگانی جاری ، فضای مستقلی برای پرونده های راکد در نظر گرفته شده است .(بیمارستان های جدید التاسیس غ اق ا ) . </t>
  </si>
  <si>
    <t>پرونده های پزشکی تمامی بیماران بستری شده(مطابق لیست های پذیرش HIS)، در بیمارستان بایگانی و نگهداری می گردد.</t>
  </si>
  <si>
    <t>پرونده های پزشکی تمامی بیماران اورژانس تحت نظر(مطابق لیست های پذیرش HIS)، در بیمارستان  بایگانی و نگهداری می گردد.</t>
  </si>
  <si>
    <t>پرونده های پزشکی تمامی بیماران سرپایی درمانگاه (مطابق لیست های پذیرشHIS)، در بیمارستان  بایگانی و نگهداری می گردد.</t>
  </si>
  <si>
    <t xml:space="preserve">شرایط فضای فیزیکی محل بایگانی پرونده ها مطابق با دستورالعمل 101/3593/د مورخ 97/11/01 و فصل سوم دستورالعمل ساماندهی اسناد به شماره 307682/101 مورخ 89/12/25 ) </t>
  </si>
  <si>
    <t xml:space="preserve"> در بایگانی های جاری و راکد (در صورت وجود) ابزار اندازه گیری رطوبت نصب شده است و  رطوبت نسبی بایگانی که برای کاغذ 35-50 درصد است بصورت مستمر رعایت می شود.</t>
  </si>
  <si>
    <t xml:space="preserve"> در بایگانی های جاری و راکد (در صورت وجود) ابزار اندازه گیری دما نصب شده است و دمای محل نگهداری اسناد کاغذی در حد استاندارد (14 الی 18 ) بصورت مستمر رعایت می شود.</t>
  </si>
  <si>
    <t xml:space="preserve">در بایگانی های جاری و راکد (در صورت وجود) از راکد شدن هوا جلوگیری میگردد و تهویه مناسب وجود دارد. ( دستگاه تهویه ) </t>
  </si>
  <si>
    <t>در بایگانی های جاری و راکد (در صورت وجود) سیم کشی های برق بصورت روکار انجام شده است و الزاما از داخل داکت های فلزی عبور کرده باشد.</t>
  </si>
  <si>
    <t>کلید های اصلی مربوط به تقسیمات برق درخارج از بایگانی های جاری و راکد (در صورت وجود) قرار دارد. و درصورتی که در داخل فضای بایگانی  باشد درپوش ایمنی داشته باشد .  پریزهای موجود در فضای بایگانی نیز باید درپوش ایمنی داشته باشند.</t>
  </si>
  <si>
    <t>در بایگانی های جاری و راکد (در صورت وجود) از لامپ های سقفی و دیواری(غیر معلق) استفاده شده است. و تمامی لامپها دارای روکش(محافظ)مناسب می باشند.</t>
  </si>
  <si>
    <t>ارتفاع کف پایین ترین قفسه در بایگانی های جاری و راکد(در صورت وجود)، از سطح زمین حداقل 15 سانتی متر می باشد.</t>
  </si>
  <si>
    <t>در بایگانی های جاری و راکد (در صورت وجود) فاصله مناسب ( 50 سانتیمتر )  میان سیم کشی ولامپ های روشنایی با اسناد کاغذی رعایت شده است.</t>
  </si>
  <si>
    <t xml:space="preserve"> در بایگانی های جاری و راکد (در صورت وجود) برای روشنایی لامپهای با نورسفید (LED) بکار می رود و از لامپهای حرارتی ( مانند لامپ هالوژن ) استفاده نشود .</t>
  </si>
  <si>
    <t xml:space="preserve">ابعاد طبقه ها  ( ارتفاع و عمق ) طوری انتخاب شود که پرونده ها از طبقه بیرون نیاید وهمچنین  فاصله بین دوطبقه باید 5 سانتیمتر بیشتر از اندازه ارتفاع بلندترین پرونده/ زونکن استاندارد مورد استفاده برای نگهداری اسناد باشد تا جابجایی آنها راحت تر انجام شود . </t>
  </si>
  <si>
    <t>در بایگانی های جاری و راکد (در صورت وجود) انجام نظافت و گردگیری(کف، قفسه ها، پرونده ها و ...) مستمر و مناسب ( حداقل هر ماه یک بار ) انجام گرفته است.</t>
  </si>
  <si>
    <t xml:space="preserve">خلاصه پرونده های بستری تهیه شده ( فرم های اصلی پذیرش و خلاصه پرونده ، فرم های مخصوص شامل شرح عمل ، گزارش پاتولوژی ، فرمهای تخصصی شامل : شرح زایمان ، آپگارنوزاد ، گواهی فوت ، گواهی ولادت ، نمودار سطح سوختگی بیمار ) درشرایط مطلوب(عدم آسیب دیدگی بعلت فشار یا رطوبت یا نور و ... - عدم آلودگی- کافی بودن فضای بایگانی-  کافی بودن قفسه ها و قفسه بندی مناسب - دسترسی آسان از نظر محل بایگانی و ...) نگهداری می شوند.(بیمارستان های غیر مشمول شامل بیمارستانهای دارای فضای کافی و مراکز جدید التاسیس  غ ق ا)  </t>
  </si>
  <si>
    <t>پرسنل مشخصی جهت بازیابی پرونده ها تعیین شده اند و آموزش کافی در جهت چگونگی دسترسی به شماره پرونده بیمار با استفاده از HIS و یا کارت ها و دفاتر اندکس(در صورت وجود) را دریافت نموده اند.</t>
  </si>
  <si>
    <t>سیستم قابلیت ثبت مراجعه ی هر یک از کارکنان به سرچ سوابق را دارد و امکان شناسائی و بررسی مراجعات غیر موجهه پرونده بیماران در سیستم وجود دارد.</t>
  </si>
  <si>
    <t>سوابق بازیابی ها توسط هر فرد در سیستم ثبت شده و امکان حذف لاگ فایل مربوطه وجود ندارد</t>
  </si>
  <si>
    <t xml:space="preserve">جهت ردیابی پرونده های قدیمی بایگانی راکد و دسترسی به یک اندکس سیستمی مطمئن، اطلاعات مربوط به شناسایی کلیه بیماران قدیمی از زمان آغاز فعالیت مرکز، شامل اقلام اطلاعاتی نام و نام خانوادگی - کد ملی - نام پدر - تاریخ تولد - شماره شناسنامه - ادرس و محل سکونت - شناسنامه الکترونیک بیمار و شماره پرونده- تاریخ مراجعه - تاریخ ترخیص - بخش بستری-نام پزشک - تشخیص نهائی در سیستم HIS فعلی ثبت گردیده است.(بیمارستان های غیر مشمول غ ق ا)  </t>
  </si>
  <si>
    <t>امکان بازیابی و دسترسی به پرونده بیمار در موارد اورژانس در تمام ساعات شبانه روز و ایام تعطیل</t>
  </si>
  <si>
    <t>در جهت دسترسی به آمار در خواستهای انجام شده از اطلاعات پرونده ها، ثبت تمامی درخواستها بصورت دفتر و یا فایل کامپیوتری و یا ثبت در HIS و یا ثبت در MIS وجود دارد.(نوع ثبت ذکر گردد)(مشاهده فایل یا دفتر و یا..)</t>
  </si>
  <si>
    <t xml:space="preserve">دسترسی به اطلاعات درخواست ها </t>
  </si>
  <si>
    <t>کنترل مستمر و حداقل ماهیانه سیستم ثبت کاغذی/ الکترونیک خروج پرونده توسط کارشناس بخش مدیریت اطلاعات سلامت برای عودت به موقع پرونده های تحویلی به بخش ها/ واحدها ( اصل پرونده )  صورت می پذیرد.</t>
  </si>
  <si>
    <t>تمامی پرونده های بستری قدیمی مرکز بر اساس نوع پرونده(عادی، تصادفی و ...) و زمانبند های ابلاغی (92/11/05 شماره 101/573 ) ، خلاصه برداری و امحاء شده اند ( ثبت در سیستم برای خلاصه برداری حذف گردیده است ) .  و فرایند امحاء این پرونده ها بروز می باشد.(مشاهده مستندات امحاء و خلاصه پرونده ها)(در صورتیکه کلیه پرونده های مشمول امحاء ، امحاء کردیده است و یا در حال خلاصه برداری و انجام مکاتبات مربوط به امحا می باشد ، فرآیند بروز است ) (بیمارستانهای غیر مشمول ( بیمارستان جدید التاسیس ) غ ق ا)</t>
  </si>
  <si>
    <t>خلاصه برداری از پرونده های بستری بر اساس دستورالعمل ابلاغی می باشد.(بیمارستانهای غیر مشمول ( بیمارستان جدید التاسیس ) غ ق ا)</t>
  </si>
  <si>
    <t>کلیه مستندات قانونی مربوط به پرونده های بستری امحاء شده(به تفکیک هر مورد امحاء) وجود دارد(شامل صورتجلسه ها، مکاتبات و مجوزهای اخذ شده و همچنین صورتجلسه تحویل اسناد به نماینده سازمان اسناد ملی)(بیمارستانهای غیر مشمول ( بیمارستان جدید التاسیس )غ ق ا)</t>
  </si>
  <si>
    <t>تمامی پرونده های تخت نظر قدیمی مرکز بر اساس نوع پرونده(عادی، مسئله دار) و زمانبند های ابلاغی(92/11/05 شماره 101/573) ، خلاصه برداری و امحاء شده اند و فرایند امحاء این پرونده ها بروز می باشد.(مشاهده مستندات امحاء و خلاصه پرونده ها)(در صورتیکه کلیه  پرونده های مشمول امحاء ، امحاء کردیده است و یا در حال خلاصه برداری و انجام مکاتبات مربوط به امحا می باشد ، فرآیند بروز است.</t>
  </si>
  <si>
    <t>کلیه مستندات قانونی مربوط به فرایند  امحاء(به تفکیک هر مورد امحاء) وجود دارد(شامل صورتجلسه ها، مکاتبات و مجوزهای اخذ شده و همچنین صورتجلسه تحویل اسناد به نماینده سازمان اسناد ملی)</t>
  </si>
  <si>
    <t>تمامی پرونده های سرپایی مشمول امحاء مرکز بر اساس زمانبند های ابلاغی(مجوز شماره  26/156/5482  مورخ 97/11/13 سازمان اسناد و کتابخانه ملی - 3 سال و حذف شرط خلاصه برداری پرونده سرپایی )،  امحاء شده اند و فرایند امحاء این پرونده ها بروز می باشد.(مشاهده مستندات امحاء )</t>
  </si>
  <si>
    <r>
      <t xml:space="preserve">خلاصه برداری از پرونده های تحت نظر اورژانس بر اساس دستورالعمل ابلاغی شامل </t>
    </r>
    <r>
      <rPr>
        <b/>
        <sz val="10"/>
        <color theme="1"/>
        <rFont val="B Nazanin"/>
        <charset val="178"/>
      </rPr>
      <t>دفاتر خلاصه برداری جدید</t>
    </r>
    <r>
      <rPr>
        <sz val="10"/>
        <color theme="1"/>
        <rFont val="B Nazanin"/>
        <charset val="178"/>
      </rPr>
      <t xml:space="preserve"> ، یا </t>
    </r>
    <r>
      <rPr>
        <b/>
        <sz val="10"/>
        <color theme="1"/>
        <rFont val="B Nazanin"/>
        <charset val="178"/>
      </rPr>
      <t xml:space="preserve">دفاتر بخش اورژانس  و یا اسکن پرونده در قالب برنامه his  بیمارستان </t>
    </r>
    <r>
      <rPr>
        <sz val="10"/>
        <color theme="1"/>
        <rFont val="B Nazanin"/>
        <charset val="178"/>
      </rPr>
      <t>می باشد.</t>
    </r>
  </si>
  <si>
    <t xml:space="preserve">خلاصه برداری از پرونده های سرپایی قدیمی مشمول امحاء ( قبل از ابلاغ مجوز  شماره 26/156/5482  مورخ 97/11/13 سازمان اسناد و کتابخانه ملی ) ، بصورت اسکن پرونده در قالب برنامه HIS بیمارستان انجام شده است . </t>
  </si>
  <si>
    <t xml:space="preserve">خلاصه برداری از تمامی پرونده های سرپایی اورژانس قدیمی ( سطح 4 و 5) که اطلاعات آنها در HIS  بیمارستان موجود نیست ( فرم الکترونیکی نشده است ) ، بصورت اسکن در قالب HIS مرکز موجود می باشد . </t>
  </si>
  <si>
    <t>سایر اسناد بالینی ( فرم دیالیز ، کارت اندکس قدیمی ، فرم های آمار روزانه ، پرونده های دندانپزشکی ،دفاتر بخش ها سوپروایزر و ..  ) بر اساس زمانبندی ابلاغی  (مجوزهای سازمان اسناد ملی خلاصه برداری و به روز امحا می گردد.</t>
  </si>
  <si>
    <t>خلاصه برداری از پرونده های فوق الذکر براساس دستورالعمل و مجوزهای ابلاغی انجام گردیده است .</t>
  </si>
  <si>
    <t>کلیه ی مستندات قانونی موارد فوق الذکر به تفکیک هر مورد امحا وجود دارد.</t>
  </si>
  <si>
    <t>بر اساس روش اجرایی تدوین شده، شرایط دسترسی  به اطلاعات پرونده های بیماران شامل اطلاعات ثبت در فرمهای پرونده(کاغذی و اسکن شده) مطابق با دستورالعمل کشوری ارایه اطلاعات وپرونده بیمار تعیین گردیده است(موضوع نامه شماره 400/25609د مورخ 1398/10/15 )</t>
  </si>
  <si>
    <t>اصل پرونده بیماران فوتی و بیماران اعزام شده و پرونده های نقص پزشکی پس از تحویل به واحد مدیریت اطلاعات سلامت، مطابق با دستورالعمل پیشگفت به هیچ عنوان  مجدداً به بخش مربوطه ارسال نمی گردد(مشاهده روش اجرایی تدوین شده پیشگفت و سئوال از مسئول واحد)</t>
  </si>
  <si>
    <t xml:space="preserve">در صورت بروز حوادث و وقایع ناخواسته و خطاهای پزشکی که منجر به وخامت آنی وضعیت بیمار و یا مرگ مشکوک در حین بستری گردد، نسخه ایمن پرونده بیمار با رعایت شرایط مذکور در دستورالعمل پیشگفت تهیه و در محل امن نگهداری می گردد.(مشاهده روش اجرایی تدوین شده پیشگفت و سئوال از مسئول واحد)  </t>
  </si>
  <si>
    <t>فهرست بیماران پذیرش شده با فهرست پرونده های ورودی به بخش مدیریت اطلاعات بیمارستان تطابق دارد .</t>
  </si>
  <si>
    <t xml:space="preserve">در صورت درخواست کتبی بیماران و یا نمایندگان قانونی بیماران ترخیص شده(بستری و سرپایی) ، تصویر یا کپی کلیه اوراق پرونده به همراه تصویر نتایج آخرین اقدامات تشخیصی و اصل تمامی کلیشه ها و گرافی ها ، مطابق با دستورالعمل پیشگفت، تحویل می گردد.(مشاهده روش اجرایی تدوین شده پیشگفت و چند درخواست ارائه شده از طرف بیماران) </t>
  </si>
  <si>
    <t>یک نسخه ی خوانا از برگ خلاصه پرونده در زمان ترخیص کلیه بیماران مطابق با دستورالعمل پیشگفت تحویل بیمار و یا نمایندگان قانونی بیمار می گردد.(مشاهده روش اجرایی تدوین شده پیشگفت مشاهده حد اقل 5 پرونده بستری و اطمینان از وجود نسخه کاربنی خوانا در پرونده)</t>
  </si>
  <si>
    <t xml:space="preserve">تمام فرمهای بالینی پرونده بیمار به غیر از فرم اعزام بیماراصل می باشد و هیچ فرمی بصورت کپی و یا نسخه کاربنی در پرونده ها قرار ندارد.(ملاحظه حداقل 5 پرونده جدید مربوط به 6 ماه گذشته)(مطابق دستورالعمل مستند سازی پرونده ابلاغی به شماره 15394/د 409 مورخ 1396/06/15) </t>
  </si>
  <si>
    <r>
      <t xml:space="preserve">صورتجلسه کمیته مدیریت اطلاعات سلامت بیمارستان در خصوص </t>
    </r>
    <r>
      <rPr>
        <b/>
        <sz val="10"/>
        <color theme="1"/>
        <rFont val="B Nazanin"/>
        <charset val="178"/>
      </rPr>
      <t xml:space="preserve">ترتیب محتویات پرونده بیمار در بخش بستری </t>
    </r>
    <r>
      <rPr>
        <sz val="10"/>
        <color theme="1"/>
        <rFont val="B Nazanin"/>
        <charset val="178"/>
      </rPr>
      <t>موجود می باشد.</t>
    </r>
  </si>
  <si>
    <r>
      <t xml:space="preserve">بررسی کمی  پرونده ها توسط واحد مدیریت اطلاعات سلامت با استفاده از چک لیست های تایید شده انجام می گردد. </t>
    </r>
    <r>
      <rPr>
        <b/>
        <sz val="10"/>
        <color theme="1"/>
        <rFont val="B Nazanin"/>
        <charset val="178"/>
      </rPr>
      <t>تحلیل کمی</t>
    </r>
    <r>
      <rPr>
        <sz val="10"/>
        <color theme="1"/>
        <rFont val="B Nazanin"/>
        <charset val="178"/>
      </rPr>
      <t xml:space="preserve">(تعیین کاستی های پرونده از لحاظ تعداد گزارشات لازم- تعیین عناصر اطلاعاتی نانوشته در فرم های پرونده- تعیین گزارشات فاقد امضا- تعیین گزارشات فاقد تاریخ و زمان - توسط کارکنان مدیریت اطلاعات سلامت انجام می شود) </t>
    </r>
  </si>
  <si>
    <t>بررسی کیفی پرونده ها ( ازجمله درستی و صحت اطلاعات ثبت شده، همخوانی اطلاعات ثبت شده، به موقع بودن ثبت اطلاعات ، دقیق بودن و کافی بودن اطلاعات و ...) مطابق با مصادیق کنترل کیفی ذکر شده در سنجه اعتباربخشی5-5-6 در قالب تیم کنترل کیفی مستندات درکمیته ی مدیریت اطلاعات سلامت با مشارکت گروه های بالینی و مدیریت اطلاعات  انجام می شود.</t>
  </si>
  <si>
    <t>اصل فرم اعزام به بیمارستان مقصد ارسال می شود.بایگانی کپی فرم اعزام داخل پرونده بیمار صورت می گیرد.</t>
  </si>
  <si>
    <r>
      <t xml:space="preserve">ثبت اطلاعات پرونده بیماران با استفاده از فرمهای ابلاغی (پرونده های بیماران بستری، تریاژ و پرونده اورژانس، مراقبت مادر و نوزاد در بلوک زایمان، مراقبت ویژه در بخش مراقبت ویژه بزرگسالان، کودکان و نوزادان، ارزیابی اولیه پرستار، تغذیه و رژیم درمانی بیماران بستری و خدمات مددکاری)  دارای </t>
    </r>
    <r>
      <rPr>
        <b/>
        <sz val="10"/>
        <color theme="1"/>
        <rFont val="B Nazanin"/>
        <charset val="178"/>
      </rPr>
      <t>شناسه کشوری</t>
    </r>
    <r>
      <rPr>
        <sz val="10"/>
        <color theme="1"/>
        <rFont val="B Nazanin"/>
        <charset val="178"/>
      </rPr>
      <t xml:space="preserve"> صورت می پذیرد.</t>
    </r>
  </si>
  <si>
    <r>
      <t xml:space="preserve">بیمارستان از فرم های استاندارد ابلاغی </t>
    </r>
    <r>
      <rPr>
        <b/>
        <sz val="10"/>
        <color theme="1"/>
        <rFont val="B Nazanin"/>
        <charset val="178"/>
      </rPr>
      <t xml:space="preserve">"فرم های مددکاری" </t>
    </r>
    <r>
      <rPr>
        <sz val="10"/>
        <color theme="1"/>
        <rFont val="B Nazanin"/>
        <charset val="178"/>
      </rPr>
      <t xml:space="preserve"> بصورت استاندارد و با رنگ های ابلاغ شده استفاده می کند.</t>
    </r>
  </si>
  <si>
    <r>
      <t xml:space="preserve">بیمارستان از فرم های استاندارد ابلاغی </t>
    </r>
    <r>
      <rPr>
        <b/>
        <sz val="10"/>
        <color theme="1"/>
        <rFont val="B Nazanin"/>
        <charset val="178"/>
      </rPr>
      <t xml:space="preserve">"فرم های ارزیابی اولیه پرستاری" </t>
    </r>
    <r>
      <rPr>
        <sz val="10"/>
        <color theme="1"/>
        <rFont val="B Nazanin"/>
        <charset val="178"/>
      </rPr>
      <t xml:space="preserve"> بصورت استاندارد و با رنگ های ابلاغ شده استفاده می کند.</t>
    </r>
  </si>
  <si>
    <r>
      <t xml:space="preserve">بیمارستان از فرم های استاندارد ابلاغی </t>
    </r>
    <r>
      <rPr>
        <b/>
        <sz val="10"/>
        <color theme="1"/>
        <rFont val="B Nazanin"/>
        <charset val="178"/>
      </rPr>
      <t xml:space="preserve">"تریاژو پرونده ی اورژانس" </t>
    </r>
    <r>
      <rPr>
        <sz val="10"/>
        <color theme="1"/>
        <rFont val="B Nazanin"/>
        <charset val="178"/>
      </rPr>
      <t xml:space="preserve"> بصورت استاندارد  استفاده می کند.</t>
    </r>
  </si>
  <si>
    <r>
      <t xml:space="preserve">بیمارستان از فرم های استاندارد ابلاغی </t>
    </r>
    <r>
      <rPr>
        <b/>
        <sz val="10"/>
        <color theme="1"/>
        <rFont val="B Nazanin"/>
        <charset val="178"/>
      </rPr>
      <t xml:space="preserve">"سرپائی درمانگاه" </t>
    </r>
    <r>
      <rPr>
        <sz val="10"/>
        <color theme="1"/>
        <rFont val="B Nazanin"/>
        <charset val="178"/>
      </rPr>
      <t xml:space="preserve"> بصورت استاندارد  استفاده می کند.</t>
    </r>
  </si>
  <si>
    <t>ثبت اطلاعات بیماران ارجاعی از سطح یک درمان و نیز پس خوراند اطلاعات درمان به سطح یک در قالب  حداقل اقلام اطلاعاتی تعیین شده انجام می شود.</t>
  </si>
  <si>
    <t>امتیاز کسب شده</t>
  </si>
  <si>
    <t xml:space="preserve"> بیمار بستری در مراجعات مختلف یک شماره پرونده واحد دارد و  قابلیت ارائه یادآور در مواردی که بیمار مراجعه قبلی بستری داشته ، در سامانه اطلاعات بیمارستان وجود دارد  و در فرم پذیرش مشخص می شود .  </t>
  </si>
  <si>
    <t>هوشمندی و عدم امکان پذیرش یک بیمار در دو مراجعه و قابلیت ارائه ی یادآور در مواردی که بیمار سرپائی مراجعه ی  قلبی در سامانه ی اطلاعات بیمارستان دارد.</t>
  </si>
  <si>
    <t>هوشمندی و عدم امکان پذیرش یک بیمار در دو مراجعه و قابلیت ارائه ی یادآور در مواردی که بیمار بستری مراجعه ی  قلبی در سامانه ی اطلاعات بیمارستان دارد.</t>
  </si>
  <si>
    <t>تکمیل اطلاعات دمو گرافیک بیمار شامل نام و نام خانوادگی، نام پدر، تاریخ تولد، و محل تولد در فرم پذیرش بستری(در قالب فیلد های مستقل) از طریق اخذ و ثبت کامل اطلاعات در HIS انجام می گردد. (مشاهده پرینت حد اقل 5 فرم پذیرش تکمیل شده جدید  مخصوصاپرونده ی ازاد- خیلی مهم)</t>
  </si>
  <si>
    <t>تکمیل اطلاعات دمو گرافیک بیمار شامل شغل، استان، شهرستان و آدرس در فرم پذیرش بستری(در قالب فیلد های مستقل) از طریق اخذ و ثبت کامل اطلاعات در HIS انجام می گردد. (مشاهده پرینت حد اقل 5 فرم پذیرش تکمیل شده جدید مخصوصاپرونده ی ازاد- خیلی مهم)</t>
  </si>
  <si>
    <t>تکمیل اطلاعات دمو گرافیک بیمار شامل نام و نام خانوادگی، نام پدر، تاریخ تولد، و محل تولد در فرم پذیرش تحت نظر(در قالب فیلد های مستقل) از طریق اخذ و ثبت کامل اطلاعات در HIS انجام می گردد. (مشاهده پرینت حد اقل 5 فرم پذیرش تکمیل شده جدید مخصوصاپرونده ی ازاد- خیلی مهم)</t>
  </si>
  <si>
    <t>تکمیل اطلاعات دمو گرافیک بیمار شامل شغل، استان، شهرستان و آدرس در فرم پذیرش تحت نظر(در قالب فیلد های مستقل) از طریق اخذ و ثبت کامل اطلاعات در HIS انجام می گردد. (مشاهده پرینت حد اقل 5 فرم پذیرش تکمیل شده جدیدمخصوصاپرونده ی ازاد - خیلی مهم)</t>
  </si>
  <si>
    <t>تکمیل اطلاعات دمو گرافیک بیمار شامل شماره شناسنامه،  وضعیت تاهل در فرم پذیرش بستری(در قالب فیلد های مستقل) از طریق اخذ و ثبت کامل اطلاعات در HIS انجام می گردد. (مشاهده پرینت حد اقل 5 فرم پذیرش تکمیل شده جدید مخصوصاپرونده ی ازاد - خیلی مهم)</t>
  </si>
  <si>
    <t>تکمیل اطلاعات دمو گرافیک بیمار شامل شماره شناسنامه، وضعیت تاهل در فرم پذیرش تحت نظر(در قالب فیلد های مستقل) از طریق اخذ و ثبت کامل اطلاعات در HIS انجام می گردد. (مشاهده پرینت حد اقل 5 فرم پذیرش تکمیل شده جدید مخصوصاپرونده ی ازاد- خیلی مهم)</t>
  </si>
  <si>
    <t>کدگذاری تشخیص نهایی تمام پرونده های بستری قبل از بایگانی پرونده با استفاده ازکتاب  2016- ICD-10  بر اساس شرح تشخیص ثبت شده بر روی فرم پذیرش و خلاصه پرونده انجام می شود و کد ها در فرم پذیرش و HIS  درج می گردد.(ملاحظه فرم پذیرش و HIS درحد اقل 5 پرونده)</t>
  </si>
  <si>
    <t>کدگذاری تشخیص نهایی تمام پرونده های بستری موقت اورژانس حداکثر 48ساعت پس از ترخیص با استفاده از کتاب ICD-10-2016  بر اساس شرح تشخیص ثبت شده بر روی فرم پذیرش و خلاصه پرونده انجام می شود و کد ها در فرم پذیرش و HIS  درج می گردد.(ملاحظه فرم پذیرش و HIS درحد اقل 5 پرونده)</t>
  </si>
  <si>
    <t>در صورت الصاق گزارشات پاتولوژی پس از ترخیص به پرونده بیمار ، کدگذار کدهای اختصاص داده شده را بازبینی می نماید.</t>
  </si>
  <si>
    <t>کدگذاری کلیه اقدامات درمانی در پرونده های بستری (شامل اقدام جراحی و غیر جراحی و همچنین اقدام اصلی و سایر اقدامات انجام شده) با استفاده از ICD-9-CM، انجام و کد ها در پرونده بیمار و برنامه HIS ثبت می گردد.(ملاحظه حد اقل 5 پرونده بصورت تصادفی)</t>
  </si>
  <si>
    <t xml:space="preserve">کد گذاری تمامی تشخیص ها در پرونده های بستری(شامل تشخیص اولیه و حین درمان و همچنین سایر بیماریهای همراه)حداکثر 48 ساعت پس از ترخیص بر اساس کتاب2016، ICD-10- انجام و کد ها در پرونده بیمار و برنامه HIS ثبت می گردد.(مشاهده پرونده مرتبط) </t>
  </si>
  <si>
    <t>کدگذاری کلیه اقدامات درمانی در پرونده های بستری موقت اورژانس (شامل اقدام جراحی و غیر جراحی و همچنین اقدام اصلی و سایر اقدامات انجام شده) با استفاده از کتاب ICD-9-CM، انجام و کد ها در پرونده بیمار و برنامه HIS ثبت می گردد.(ملاحظه حد اقل 5 پرونده بصورت تصادفی)</t>
  </si>
  <si>
    <t>فهرست تهییه شده به بخشها ابلاغ شده و در بخش نصب گردیده است .</t>
  </si>
  <si>
    <t xml:space="preserve"> فهرستی از اختصارات مجاز جهت استفاده در پرونده پزشکی و تشخیص ها و اقدامات  هر بخش توسط گروه های بالینی تنظیم و به تایید کمیته ی مدیریت اطلاعات سلامت رسیده(صورتجلسه رویت شود)</t>
  </si>
  <si>
    <t>کارکنان واحد مدیریت اطلاعات سلامت از فهرست های تهیه شده آگاهی دارند و در بررسی پرونده و کد گذاری بر اساس آن عمل می نمایند.(ملاحظه فهرست ها و مشاهده چند پرونده بصورت تصادفی از بخش های مختلف)</t>
  </si>
  <si>
    <t>کارکنان مربوطه (پزشکان و پرستاران و ...) از فهرست های تهیه شده آگاهی داشته و براساس آن اقدام می نمایند.(ملاحظه فهرست ها و مشاهده چند پرونده بصورت تصادفی از بخش های مختلف)</t>
  </si>
  <si>
    <t xml:space="preserve"> مسئولان مجاز برای کنترل صحت داده های ثبت شده در سامانه اطلاعات بیمارستانی تعیین شده ه است . ( مشاهده روش اجرایی ) </t>
  </si>
  <si>
    <t xml:space="preserve">نحوه ی گزارش نتایج کنترل صحت داده ها به مسئولان واحدهای مدیریت و فناوری اطلاعات سلامت ، تعیین شده است . ( مشاهده روش اجرایی ) </t>
  </si>
  <si>
    <t xml:space="preserve">ارزیابی و کنترل صحت داده های ثبت شده درسامانه اطلاعات بیمارستانی حداقل به صورت هفتگی ( مشاهده مستندات چک لیست ها ) توسط مدیران / مسئولان بخش ها و واحدها انجام می شود. ( مشاهده روش اجرایی ) </t>
  </si>
  <si>
    <t xml:space="preserve">اقدامات اصلاحی /برنامه بهبود توسط کمیته فناوری اطلاعات و مدیریت اطلاعات سلامت و نحوه ی اجرای آن مشخص و اعلام گردیده است . ( مشاهده کمیته مدیریت اطلاعات سلامت ) </t>
  </si>
  <si>
    <t xml:space="preserve">فعالیت کاربران جهت ردیابی خطاهای ثبت داده ها ، قابل ردیابی می باشد . ( مشاهده لاگ اصلاح خطا در بخش فناوری اطلاعات سلامت ) </t>
  </si>
  <si>
    <t>حداقل 3 خدمت ( نوبت دهی ، جواب آزمایشات و .. ) غیراز برنامه های ملی از قبیل نظام ارجاع - نسخه نویسی و ... الکترونیک شده است .</t>
  </si>
  <si>
    <t>گزارشات HIS</t>
  </si>
  <si>
    <t xml:space="preserve">آمارها و گزارشات دریافتی از سیستم اطلاعات بیمارستانی مربوط به بیماران و خدمات تحت نظر اورژانسی با امارهاو گزارشات استخرا ج شده از دفاتر بخش مطابقت کامل دارد.(ملاحظه آمار ماهیانه با گزارش سیستم) </t>
  </si>
  <si>
    <t xml:space="preserve">آمارها و گزارشات دریافتی از سیستم اطلاعات بیمارستانی در خصوص عملکرد اتاق های عمل و سایر خدمات غیر بستری (دیالیز ، شیمی درمانی ، بلوک زایمان و..)  ، با دفاتر و فرم های آماری موجود مطابقت کامل دارد.(ملاحظه آمار ماهیانه با گزارش سیستم) </t>
  </si>
  <si>
    <t>ثبت و به روز رسانی سامانه ی اطلاعات بیمارستانی (آواب)</t>
  </si>
  <si>
    <t>ثبت داده های مربوط به اطلاعات شناسنامه ای مرکز( تعریف بیمارستان، مسئول فنی، مسئولین مرکز و ...)  در سامانه آواب به صورت کامل انجام شده است و با پروانه ی تاسیس و بهره برداری بیمارستان و وضعیت فعلی مرکز مطابقت دارد.(ملاحظه سامانه)</t>
  </si>
  <si>
    <t>ثبت اطلاعات مربوط به بخش های بیمارستانی مرکز ( تعریف عناوین بستری، ستاره دار،اورژانس) درسامانه آواب به صورت کامل انجام شده است و با گزارش عملکرد ماهیانه ارسالی به معاونت درمان و وضعیت موجود مرکز مطابقت دارد).(ملاحظه سامانه)</t>
  </si>
  <si>
    <t>ثبت اطلاعات مربوط به بخش های بیمارستانی مرکز ( درمانگاهی ، پاراکلینیک ، پشتیبانی) درسامانه آواب به صورت کامل انجام شده است و با گزارش عملکرد ماهیانه ارسالی به معاونت درمان و وضعیت موجود مرکز مطابقت دارد).(ملاحظه سامانه)</t>
  </si>
  <si>
    <t>ثبت داده های مربوط به تعداد تخت و آمار فعالیت بخش ها/ واحد ها ی بستری و اورژانس بستری درسامانه آواب به صورت مستمر و ماهیانه انجام شده است.(ملاحظه سامانه) و با آمارهای ارسالی به درمان مطابقت دارد(مقایسه اطلاعات سامانه با گزارش عملکرد ماهیانه ارسالی به معاونت درمان)</t>
  </si>
  <si>
    <t>ثبت داده های مربوط به تعداد تخت و آمار فعالیت بخش ها ی ستاره دار درسامانه آواب به صورت مستمر و ماهیانه انجام شده است.(ملاحظه سامانه) و با آمارهای عملکردارسالی به درمان مطابقت دارد(مقایسه اطلاعات سامانه با گزارش عملکرد ماهیانه ارسالی به معاونت درمان)</t>
  </si>
  <si>
    <t>ثبت داده های مربوط به آمار فعالیت بخش ها ی پاراکلینیک درسامانه آواب به صورت مستمر و ماهیانه انجام شده است.(ملاحظه سامانه) و با آمارهای عملکردارسالی به معلونت  درمان مطابقت دارد(مقایسه اطلاعات سامانه با گزارش عملکرد ماهیانه ارسالی به معاونت درمان)</t>
  </si>
  <si>
    <t>ثبت داده های مربوط به آمار فعالیت بخش ها ی درمانگاهی درسامانه آواب به صورت مستمر و ماهیانه انجام شده است.(ملاحظه سامانه) و با آمارهای عملکردارسالی به معاونت درمان مطابقت دارد(مقایسه اطلاعات سامانه با گزارش عملکرد ماهیانه ارسالی به معاونت درمان)</t>
  </si>
  <si>
    <t>کنترل ثبت و بروز رسانی اطلاعات پرسنل و پزشکان در سامانه آواب توسط واحد مدیریت اطلاعات سلامت بصورت مستمر انجام می گیرد.(اعلام نظر واحد مدیریت اطلاعات سلامت بر اساس مستندات موجود)</t>
  </si>
  <si>
    <t>کنترل ثبت و بروز رسانی اطلاعات تجهیزات و تجهیزات پزشکی در سامانه آواب توسط واحد مدیریت اطلاعات سلامت بصورت مستمر انجام می گیرد.(اعلام نظر واحد مدیریت اطلاعات سلامت بر اساس مستندات موجود)</t>
  </si>
  <si>
    <t xml:space="preserve">تمام پرونده های جاری بستری بلا استثنا اسکن می گردد. (در صورت اجرای پرونده الکترونیک برای هر فرم ، اسکن آن فرم ضرورتی ندارد ) </t>
  </si>
  <si>
    <t>پرونده ها جاری بستری در قالب برنامه HIS مرکز اسکن می گردد.</t>
  </si>
  <si>
    <t>اسکن پرونده های بستری موقت اورژانس جاری انجام می شود.(در صورت اجرای پرونده ی الکترونیک اورژانس ، اسکن ضرورتی ندارد )</t>
  </si>
  <si>
    <t>پرونده ها ی بستری موقت جاری،  در قالب برنامه HIS مرکز اسکن می گردد.</t>
  </si>
  <si>
    <t>پرونده های بستری راکد ، در قالب برنامه HIS مرکز اسکن می گردد.(بیمارستانهای غیر مشمول غ ق ا)</t>
  </si>
  <si>
    <t>پرونده های بستری موقت اورژانس راکد(در صورت وجود) در قالب برنامه HIS مرکز اسکن می گردد.</t>
  </si>
  <si>
    <t>پرسنل کافی جهت انجام امو تخصصی کد گذاری و آمار تعیین گردیده است و جهت انجام این امور کمبود نیرو وجود نداردو فعالیت و مربوطه بروز می باشد .</t>
  </si>
  <si>
    <t>پرسنل کافی جهت انجام امور تنظیم و پوشه گذاری ، بایگانی و بازیابی پرونده ها تعیین گردیده است و جهت انجام این امور کمبود نیرو وجود ندارد و  فعالیت مربوطه بروز می باشد.</t>
  </si>
  <si>
    <t>پرسنل کافی جهت انجام امور  بازبینی، پیگیری و رفع نقص پرونده ها تعیین گردیده است و جهت انجام این امور کمبود نیرو وجود ندارد و فعالیت مربوطه بروز می باشد.</t>
  </si>
  <si>
    <t>پرسنل کافی جهت انجام اسکن پرونده ها تعیین گردیده است و جهت انجام این امور کمبود نیرو وجود نداردو فعالیت مربوطه بروز می باشد..</t>
  </si>
  <si>
    <t>پرسنل کافی جهت انجام امور بایگانی و بازیابی پرونده ها و پاسخگویی به ارباب رجوع تعیین گردیده است و جهت انجام این امور کمبود نیرو وجود ندارد و  فعالیت مربوطه بروز می باشد.</t>
  </si>
  <si>
    <t xml:space="preserve"> فضاهای مستقلی برای بایگانی پرونده های جاری(بستری، سرپایی و اورژانس) در نظر گرفته شده است؟(مستقل از محل فعالیت پرسنل  )</t>
  </si>
  <si>
    <t xml:space="preserve">پرونده های پزشکی تمامی بیماران سرپایی اورژانس (مطابق لیست های پذیرش HIS )، در بیمارستان بایگانی و نگهداری می گردد. ( فرم تریاژ جدید که دارای کد IR MOHHIM-9812-10  و به صورت پشت و رو می باشد ، برای بیماران سطح 4 و 5 اورژانس مطابق مکاتبه شماره 409/1811د مورخ 95/01/21 وزارت متبوع بعنوان پرونده سرپایی کفایت می کند . در صورت الکترونیکی شدن پرونده اورژانس سرپایی و امکان تخذ خروجی PDF از هر دو صفحه ، نیاز به تشکیل و نگهداری پرونده نمی باشد . ) </t>
  </si>
  <si>
    <t xml:space="preserve">در تمام فضاهای مستقل بایگانی جاری و راکد ، می بایست لیبلی به منظور نشان دادن تعداد پرونده ها ، سال های تشکیل پرونده ونوع پرونده وجود داشته باشد . </t>
  </si>
  <si>
    <t>برای محل بایگانی های جاری و راکد(در صورت وجود)، محیط هایی که فاقد نظارت مجاز می باشند، در نظر گرفته نشده است. ( برای بایگانی های راکد مستقل از بایگانی جاری ، سرکشی مستمر هفتگی (وجود مستندات سرکشی شامل نصب جدول زمانبندی سرکشی در داخل بایگانی و کنار لیبل تعداد پرونده ها  ) و یا نصب دوربین مدار بسته  انجام می گردد . )</t>
  </si>
  <si>
    <t>چارچوب و ضوابط دسترسی پژوهشگران به مفاد پرونده ی بیماران شامل ممنوعیت دسترسی به اطلاعات بیماران بدون اخذ تایدیه از کمیته های اخلاق در پژوهش دارای اعتبار نامه کمیته ملی اخلاق در پژوهش  وزارت بهداشت رعایت می شود.</t>
  </si>
  <si>
    <t xml:space="preserve">در صورت وجودپرونده های مفقود شده و آسیب دیده مستندات پیگیری از طریق طرح در کمیته ی مدیریت اطلاعات سلامت و بررسی روند موجود می باشد.(در صورت عدم وجود غ ق ا) </t>
  </si>
  <si>
    <t xml:space="preserve">تمامی پرونده های سرپایی اورژانس ( تریاژ سطح 4 و 5 ) ( مجوز  شماره 101/2450/ د  مورخ 97/08/12 ) امحاء گردیده است . ( پرونده هایی که بصورت فرم الکترونیکی در HIS موجود است و یک سال از تشکیل پرونده گذشته باشد ) . </t>
  </si>
  <si>
    <t>آیتم های ثبت درخواست پرونده حداقل شامل شماره پرونده ، نام بیمار ، نام درخواست کننده ، علت درخواست پرونده ، نام فرد تحویل دهنده پرونده ، نام فرد تحویل گیرنده پرونده ، تاریخ درخواست ، تاریخ واگذاری پرونده ، تاریخ عودت پرونده می باشد.</t>
  </si>
  <si>
    <r>
      <t xml:space="preserve">روش اجرایی </t>
    </r>
    <r>
      <rPr>
        <b/>
        <sz val="10"/>
        <color theme="1"/>
        <rFont val="B Nazanin"/>
        <charset val="178"/>
      </rPr>
      <t xml:space="preserve">" کنترل و صیانت از پرونده های بالینی در نقل و انتقال بین بخش ها/واحدها و همچنین شرایط و معیارهای دسترسی به اطلاعات بیمار درون سازمانی و برون سازمانی " </t>
    </r>
    <r>
      <rPr>
        <sz val="10"/>
        <color theme="1"/>
        <rFont val="B Nazanin"/>
        <charset val="178"/>
      </rPr>
      <t>با رعایت حد اقل های مورد انتظار و مشارکت صاحبان فرایند تدوین گردیده است.</t>
    </r>
  </si>
  <si>
    <t xml:space="preserve"> فهرست بیماران بستری و تحت نظر پذیرش شده در بیمارستان جهت نگهداری به عنوان ایندکس اصلی بیمار  بصورت دائمی و مطلوب (شامل اقلام اطلاعاتی نام و نام خانوادگی، کدملی، نام پدر، تاریخ تولد، شماره شناسنامه، آدرس سکونت، شنایه الکترونیک و شماره پرونده، تاریخ مراجعه، تاریخ ترخیص، بخش بستری، نام پزشک، تشخیص نهایی) در واحد موجود می باشد.(ضمن دسترسی به اطلاعات بیماران بستری در  HIS وجود پرینت از بیماران بستری در HIS  به تفکیک ماهیانه موجود می باشد)</t>
  </si>
  <si>
    <t xml:space="preserve">تمامی فرمهای ضروری (اصلی ، مخصوص و تخصصی) با توجه به نوع تشخیص ها و اقدامات صورت گرفته در پرونده موجود می باشد(ملاحظه حداقل 5 پرونده جدید مربوط به 6 ماه گذشته) </t>
  </si>
  <si>
    <t>بازبینی پرونده توسط واحد مدیریت اطلاعات سلامت</t>
  </si>
  <si>
    <r>
      <t xml:space="preserve">بیمارستان برای 18 برگ استاندارد ابلاغی </t>
    </r>
    <r>
      <rPr>
        <b/>
        <sz val="10"/>
        <color theme="1"/>
        <rFont val="B Nazanin"/>
        <charset val="178"/>
      </rPr>
      <t>" فرم های اصلی "</t>
    </r>
    <r>
      <rPr>
        <sz val="10"/>
        <color theme="1"/>
        <rFont val="B Nazanin"/>
        <charset val="178"/>
      </rPr>
      <t xml:space="preserve"> از رنگبندی تعیین شده توسط معاونت درمان دانشگاه استفاده می نماید.</t>
    </r>
  </si>
  <si>
    <r>
      <t xml:space="preserve">بیمارستان برای 9 برگ استاندارد ابلاغی </t>
    </r>
    <r>
      <rPr>
        <b/>
        <sz val="10"/>
        <color theme="1"/>
        <rFont val="B Nazanin"/>
        <charset val="178"/>
      </rPr>
      <t>"بلوک زایمان"</t>
    </r>
    <r>
      <rPr>
        <sz val="10"/>
        <color theme="1"/>
        <rFont val="B Nazanin"/>
        <charset val="178"/>
      </rPr>
      <t xml:space="preserve"> از رنگبندی تعیین شده توسط معاونت درمان دانشگاه استفاده می نماید.</t>
    </r>
  </si>
  <si>
    <r>
      <t xml:space="preserve">بیمارستان برای فرم های استاندارد ابلاغی </t>
    </r>
    <r>
      <rPr>
        <b/>
        <sz val="10"/>
        <color theme="1"/>
        <rFont val="B Nazanin"/>
        <charset val="178"/>
      </rPr>
      <t>"ثبت و نظارت بر عملیات احیاء"</t>
    </r>
    <r>
      <rPr>
        <sz val="10"/>
        <color theme="1"/>
        <rFont val="B Nazanin"/>
        <charset val="178"/>
      </rPr>
      <t xml:space="preserve"> از رنگبندی تعیین شده توسط معاونت درمان 
دانشگاه استفاده می کند </t>
    </r>
  </si>
  <si>
    <r>
      <t xml:space="preserve">بیمارستان برای فرم های استاندارد ابلاغی </t>
    </r>
    <r>
      <rPr>
        <b/>
        <sz val="10"/>
        <color theme="1"/>
        <rFont val="B Nazanin"/>
        <charset val="178"/>
      </rPr>
      <t>"ارزیابی و پی گیری وضعیت تغذیه"</t>
    </r>
    <r>
      <rPr>
        <sz val="10"/>
        <color theme="1"/>
        <rFont val="B Nazanin"/>
        <charset val="178"/>
      </rPr>
      <t xml:space="preserve"> از رنگبندی تعیین شده توسط معاونت درمان
 دانشگاه  استفاده می کند.</t>
    </r>
  </si>
  <si>
    <t>با توجه به صورتجلسات کمیته، مشکلات و نیازهای بخش ها یا واحدها و رفع نیاز های اطلاعاتی و عناصر داده ای مربوط به سامانه سیستم اطلاعات بیمارستانی و ... مورد بحث قرار گرفته و نسبت به رفع آنها تصمیمات لازم اتخاذ شده است.(ملاحظه صورتجلسات)</t>
  </si>
  <si>
    <t>به هر بیمار بستری یک شناسه ی منحصر به فرد و قابل بازابی در کلیه ی مراجعات اختصاص می یابد.</t>
  </si>
  <si>
    <t>به هر بیمار سرپائی یک شناسه ی منحصر به فرد و قابل بازابی در کلیه ی مراجعات اختصاص می یابد.</t>
  </si>
  <si>
    <t xml:space="preserve"> بیمار سرپایی در مراجعات مختلف یک شماره پرونده واحد دارد و در صورت داشتن سابقه قبلی در فرم پذیرش مشخص می گردد.</t>
  </si>
  <si>
    <t>با توجه به صورتجلسات موجود، بررسی پرونده ها از نظر تکمیل صحیح و کامل فرمهای بالینی پرونده ها  ، مستند سازی پرونده ها و رفع نقص پرونده ، پیگیری پرونده های مفقودی ، پرونده های تحویل نشده به واحد و رفع نواقص پرونده ها  ، در کمیته مدیریت اطلاعات بیمارستان انجام می گرددو راهکار قانونی و قابل اجرا ارائه شده است .(ملاحظه صورتجلسات 12 ماه گذشته)</t>
  </si>
  <si>
    <t xml:space="preserve">با توجه به صورتجلسات موجود، مشکلات واحد مدیریت اطلاعات سلامت ( فضا، نیروی انسانی ، تجهیزات ، مشکلات فرایندی و ... )  ، بصورت مستمر و دقیق مورد بحث قرار گرفته است و راهکارهای قانونی و قابل اجرا ارائه شده است.(ملاحظه صورتجلسات 12 ماه گذشته) </t>
  </si>
  <si>
    <t xml:space="preserve">کنترل و اصلاح موارد اختصاص شناسه های متعدد به یک بیمار بستری در سامانه ی اطلاعات بیمارستان امکان پذیر می باشد . </t>
  </si>
  <si>
    <t>کنترل و اصلاح موارد اختصاص شناسه های متعدد به یک بیمار سرپائی در سامانه ی اطلاعات بیمارستان امکان پذیر می باشد .</t>
  </si>
  <si>
    <t>امکان بازیابی سریع پرونده ها و دسترسی به سوابق بیمار بر اساس کدملی بیمار در سامانه اطلاعات بیمارستانی فراهم است.</t>
  </si>
  <si>
    <t xml:space="preserve"> در فرم پذیرش بستری ، کد ملی اخذ و تکمیل می گردد.(مشاهده پرینت حد اقل 5 فرم پذیرش تکمیل شده جدید مخصوصا پرونده ی آزاد- خیلی مهم)</t>
  </si>
  <si>
    <t xml:space="preserve"> در فرم پذیرش تحت نظر ، کد ملی بیمار اخذ و تکمیل می گردد.(مشاهده پرینت حد اقل 5 فرم پذیرش تکمیل شده جدید مخصوصا پرونده ی آزاد- خیلی مهم)</t>
  </si>
  <si>
    <t>اطلاعات مربوط به مشخصات بیمار در سربرگ تمامی فرم های پرونده پزشکی بصورت ثبت دستی  و یا پرینت HIS  تکمیل شده است و عدم استفاده از لیبل چاپی در پرونده ی سرپائی و بستری  مطابق بخشنامه ی شماره 409د/1811 مورخ 95/1/21 رعایت می گردد .(مشاهده چند پرونده)</t>
  </si>
  <si>
    <t xml:space="preserve">در صورتیکه وظایف واحد صندوق با واحد پذیرش ( بستری ، سرپایی و اورژانس ) ادغام شده است ، جهت جلوگیری از لطمه به وظایف ذاتی پذیرش تامین نیرو صورت گرفته است  و ادغام نیرو تاثیری در فرایند اخذ و ثبت کامل و دقیق اطلاعات بیمار ایجاد نکرده است . </t>
  </si>
  <si>
    <t xml:space="preserve">در صورتیکه وظایف واحد صندوق با واحد پذیرش ( بستری ، سرپایی و اورژانس ) ادغام شده است ، نظارت و مدیریت واحد پذیرش با واحد مدیریت اطلاعات سلامت می باشد . ( تدوین برنامه کاری ، جابجایی ، مرخصی ، و ... ) </t>
  </si>
  <si>
    <t>امکان گزارش سازی و گزارش گیری از انواع اطلاعات پرونده ی پزشکی بیماران وجود دارد (اطلاعات بالینی بیماران که در پرونده ها ثبت شده مانند انواع آزمایشات ، داروها و تشخیصات و .. )</t>
  </si>
  <si>
    <t xml:space="preserve"> در سامانه ی اطلاعاتی بخش بستری حداقل  4 فرم از فرمهای استاندار ابلاغی پرونده الکترونیک شده  است و اطلاعات بالینی بیمار در سیستم ثبت می گردد .  نتایج آزمایش به عنوان فرم گزارش آزمایش مورد قبول می باشد .</t>
  </si>
  <si>
    <t>در سامانه ی اطلاعات اورژانس امکان ثبت اطلاعات پرونده سرپایی اورژانس شامل فرم تریاژ وجود دارد .</t>
  </si>
  <si>
    <t xml:space="preserve">امکان اخذ خروجی pdf  فرم تریاژ با فرم کاغذی تریاژ وجود دارد . </t>
  </si>
  <si>
    <t xml:space="preserve">امکان اخذ خروجی pdf  از حداقل چهار فرم پرونده الکترونیک موجود در سامانه اطلاعات بیمارستان مطابق با فرمهای کاغذی پرونده وجود دارد . </t>
  </si>
  <si>
    <t xml:space="preserve">ورود ساختارمند داده ها در سیستم بر اساس اخرین ابلاغیه های وزارت بهداشت . ( انتخابی نمودن اطلاعات از طریق تهیه بانکهای اطلاعاتی استاندارد برای ورود اطلاعات به HIS ، مثلا کتاب ICD-10 ، کتابهای دارویی استاندارد ، کتاب ارزشهای نسبی برای مسائل مالی ، اسامی پزشکان و سایر مستندسازان بیمارستان ، نوع بیمه و ... ) </t>
  </si>
  <si>
    <t xml:space="preserve">به روز نمودن الزامات مستندسازی در سامانه  اطلاعات بیمارستانی بر اساس آخرین ابلاغیه های وزارت بهداشت . ( استفاده از ورژن جدید فایلهای فوق الذکر - مثلا کدگذاری کووید 19 که باید در HIS اصلاح و اضافه گردد .)  </t>
  </si>
  <si>
    <t>امکان گزارش سازی و گزارش گیری از سامانه ی اطلاعات بیمارستانی در خصوص آمار مراجعه و خدمات سرپائی درمانگاه و پاراکلینیک ها وجود دارد. ( اخذ گزارش از سیستم )</t>
  </si>
  <si>
    <t>امکان گزارش سازی و گزارش گیری از سامانه ی اطلاعات بیمارستانی در خصوص آمار مراجعه و خدمات بیماران سرپائی اورژانس و تحت نظر اورژانس وجود دارد.( اخذ گزارش از سیستم )</t>
  </si>
  <si>
    <t>امکان گزارش سازی و گزارش گیری از سامانه ی اطلاعات بیمارستانی در خصوص امار مراجعه و خدمات اتاق های عمل و سایر خدمات غیر بستری (دیالیز ، شیمی درمانی ، بلوک زایمان و..)  وجود دارد..( اخذ گزارش از سیستم )</t>
  </si>
  <si>
    <t>امکان گزارش سازی و گزارش گیری از سامانه ی اطلاعات بیمارستانی در خصوص آمار مراجعه و خدمات بخش های بستری وجود دارد..( اخذ گزارش از سیستم )</t>
  </si>
  <si>
    <t xml:space="preserve">امکان گزارش سازی و گزارش گیری از از انواع اطلاعات و ایجاد داشبوردهای مدیریتی /مالی از سامانه ی اطلاعات بیمارستان(شاخص های آمار بیمارستانی من جمله تخت روز اشغالی و شاخص های مالی من جمله متوسط درامد هر پرونده و ..) وجود دارد . ( مشاهده داشبوردهای ایجاد شده ) </t>
  </si>
  <si>
    <t xml:space="preserve">امکان اخذ گزارش های گرافیکی  ( نمودار ) برای بررسی روند داده ها مانند روند نتایج آزمایش بیمار وجود دارد . ( مشاهده گزارشات گرافیکی داشبورد) </t>
  </si>
  <si>
    <t>ثبت و بروز رسانی مستمر اطلاعات مربوط به پرسنل، پزشکان در سامانه آواب توسط واحد کاگزینی مرکز انجام گردیده است (ملاحظه سامانه)</t>
  </si>
  <si>
    <t>ثبت و بروز رسانی مستمر اطلاعات مربوط به تجهیزات و تجهیزات سرمایه ای در سامانه آواب توسط واحد تجهیزات پزشکی مرکز انجام گردیده است (ملاحظه سامانه)</t>
  </si>
  <si>
    <t>عناوین سایر بخشهای ستاره دار(دیالیز، شیمی درمانی و ...) و بخش های پاراکلینیک و همچنین تعداد تخت ها و عملکرد هر بخش بصورت مستمر بروز رسانی شده و  آخرین گزارش مرکز،  مطابق با وضعیت موجود گزارش گردیده است.(مطابقت فرمهای شماره7و8 آمار با سامانه آواب و وضعیت مرکز)</t>
  </si>
  <si>
    <t>آمار عناوین کلینیک هاو درمانگاهها و همچنین عملکرد آنها بصورت مستمر بروز رسانی شده و  آخرین گزارش مرکز،  مطابق با وضعیت موجود گزارش گردیده است.(مطابقت فرم شماره 6 آمار با سامانه آواب و وضعیت مرکز)</t>
  </si>
  <si>
    <r>
      <t xml:space="preserve"> زمانبندی تعیین و ابلاغ شده توسط وزارت متبوع جهت تکمیل سامانه آواب تا 25 ام هرماه (</t>
    </r>
    <r>
      <rPr>
        <b/>
        <sz val="10"/>
        <color theme="1"/>
        <rFont val="B Nazanin"/>
        <charset val="178"/>
      </rPr>
      <t xml:space="preserve"> شاخص بهنگامی ورود اطلاعات )</t>
    </r>
    <r>
      <rPr>
        <sz val="10"/>
        <color theme="1"/>
        <rFont val="B Nazanin"/>
        <charset val="178"/>
      </rPr>
      <t xml:space="preserve"> رعایت می گردد . </t>
    </r>
    <r>
      <rPr>
        <b/>
        <sz val="10"/>
        <color theme="1"/>
        <rFont val="B Nazanin"/>
        <charset val="178"/>
      </rPr>
      <t xml:space="preserve"> ( مشاهده گزارشات وزارت متبوع و بخشهای بستری و ستاره دار ، درمانگاهی و پاراکلینیکی  سامانه مرکز ) </t>
    </r>
  </si>
  <si>
    <t>برگه ی نتیجه آزمایش به پرونده ی بیمار کرونایی (مثبت یا منفی) ، بصورت پرینت از HIS و یا تکمیل به صورت دستی با تایید ازمایشگاه تهیه و به  پرونده الصاق می گردد .</t>
  </si>
  <si>
    <t>کد گذاری پرونده  بیمار کرونائی (قطعی ، مشکوک یا منفی ) مطابق دستورالعمل ابلاغی انجام می پذیرد. (مشاهده ی چند پرونده)</t>
  </si>
  <si>
    <t>سامانه ی آماری hse  وزارتی  در خصوص بیماران کرونائی به صورت صحیح ( منطبق با آمار ارسالی به دفتر پرستاری معاونت درمان بصورت روزانه ودر زمان مقرر تا 8:30 صبح ) تکمیل می گردد.</t>
  </si>
  <si>
    <t>سامانه ی آماری hse  وزارتی  در خصوص بیماران کرونائی به صورت صحیح ( منطبق با آمار ارسالی به دفتر پرستاری معاونت درمان  تا 8:30 صبح ) در روزهای تعطیل ،تکمیل می گردد.</t>
  </si>
  <si>
    <t xml:space="preserve">تدوین چک لیست توسط هر بخش مطابق با دستورالعمل حداقل داده های ضروری HIS  به شماره 409 د/11166 مورخ 93/06/17 ( پذیرش ، ترخیص ، پاراکلینیک ، بخش های بستری ، اتاق عمل ، مالی و ... )   با هماهنگی واحدهای مدیریت و فناوری اطلاعات سلامت  ، به منظور کنترل صحت ورود داده ها در HIS صورت گرفته است . </t>
  </si>
  <si>
    <r>
      <t xml:space="preserve"> زمانبندی تعیین و ابلاغ شده توسط معاونت درمان درارسال آمارعملکرد مرکز به معاونت درمان رعایت می گردد</t>
    </r>
    <r>
      <rPr>
        <b/>
        <sz val="10"/>
        <color theme="1"/>
        <rFont val="B Nazanin"/>
        <charset val="178"/>
      </rPr>
      <t xml:space="preserve">(ارسال آمار با مکاتبه رسمی حد اکثرتا بیست پنجم ماه بعد رعایت می شود .مشاهده مکاتبات ارسال آمار 3ماه گذشته  ) </t>
    </r>
  </si>
  <si>
    <t>ف</t>
  </si>
  <si>
    <t>س</t>
  </si>
  <si>
    <t>ت</t>
  </si>
  <si>
    <t>سوالات مربوط به تاسیسات و ساختار</t>
  </si>
  <si>
    <t xml:space="preserve">سوالات مربوط  تجهیزات </t>
  </si>
  <si>
    <t>در روش اجرایی، فرایند پیگیری تا بازگشت تمامی پرونده ها(شامل پرونده های تحویل نشده ) مشخص می باشد.(مشاهده روش اجرایی تدوین شده)</t>
  </si>
  <si>
    <t>پیگیری های لازم جهت بازگشت پرونده های خارج شده از بایگانی (درخواست های درون سازمانی)، مطابق دستورالعمل پیشگفت، بصورت ماهیانه انجام می پذیرد.(مشاهده روش اجرایی تدوین شده بازه ی زمانی حداکثر یک هفته)</t>
  </si>
  <si>
    <t xml:space="preserve"> امتیازسوالات مربوط به فرایند</t>
  </si>
  <si>
    <t xml:space="preserve">امتیاز کل مرکز </t>
  </si>
  <si>
    <t>ردیف</t>
  </si>
  <si>
    <t>فرایندی</t>
  </si>
  <si>
    <t>ساختاری و تاسیساتی</t>
  </si>
  <si>
    <t>تجهیزات</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</si>
</sst>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font>
      <sz val="11"/>
      <color theme="1"/>
      <name val="Calibri"/>
      <family val="2"/>
      <charset val="178"/>
      <scheme val="minor"/>
    </font>
    <font>
      <sz val="11"/>
      <color theme="1"/>
      <name val="B Nazanin"/>
      <charset val="178"/>
    </font>
    <font>
      <sz val="11"/>
      <color theme="1"/>
      <name val="Calibri"/>
      <family val="2"/>
      <scheme val="minor"/>
    </font>
    <font>
      <sz val="9"/>
      <color theme="1"/>
      <name val="B Nazanin"/>
      <charset val="178"/>
    </font>
    <font>
      <b/>
      <sz val="11"/>
      <color theme="1"/>
      <name val="B Nazanin"/>
      <charset val="178"/>
    </font>
    <font>
      <b/>
      <sz val="9"/>
      <name val="B Titr"/>
      <charset val="178"/>
    </font>
    <font>
      <sz val="10"/>
      <color theme="1"/>
      <name val="B Nazanin"/>
      <charset val="178"/>
    </font>
    <font>
      <sz val="11"/>
      <name val="B Titr"/>
      <charset val="178"/>
    </font>
    <font>
      <sz val="10"/>
      <name val="B Nazanin"/>
      <charset val="178"/>
    </font>
    <font>
      <b/>
      <sz val="11"/>
      <name val="B Titr"/>
      <charset val="178"/>
    </font>
    <font>
      <b/>
      <sz val="9"/>
      <color theme="1"/>
      <name val="B Nazanin"/>
      <charset val="178"/>
    </font>
    <font>
      <b/>
      <sz val="9"/>
      <color theme="1"/>
      <name val="B Titr"/>
      <charset val="178"/>
    </font>
    <font>
      <b/>
      <sz val="10"/>
      <color theme="1"/>
      <name val="B Nazanin"/>
      <charset val="178"/>
    </font>
    <font>
      <b/>
      <sz val="10"/>
      <name val="B Nazanin"/>
      <charset val="178"/>
    </font>
    <font>
      <b/>
      <sz val="8"/>
      <name val="B Nazanin"/>
      <charset val="178"/>
    </font>
    <font>
      <sz val="8"/>
      <name val="B Titr"/>
      <charset val="178"/>
    </font>
    <font>
      <sz val="8"/>
      <name val="B Nazanin"/>
      <charset val="178"/>
    </font>
    <font>
      <sz val="8"/>
      <color theme="1"/>
      <name val="B Nazanin"/>
      <charset val="178"/>
    </font>
    <font>
      <b/>
      <sz val="7"/>
      <name val="B Nazanin"/>
      <charset val="178"/>
    </font>
    <font>
      <sz val="7"/>
      <name val="B Nazanin"/>
      <charset val="178"/>
    </font>
    <font>
      <b/>
      <sz val="8"/>
      <color theme="1"/>
      <name val="B Nazanin"/>
      <charset val="178"/>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75">
    <xf numFmtId="0" fontId="0" fillId="0" borderId="0" xfId="0"/>
    <xf numFmtId="0" fontId="0" fillId="0" borderId="0" xfId="0"/>
    <xf numFmtId="0" fontId="1" fillId="2" borderId="1" xfId="0" applyFont="1" applyFill="1" applyBorder="1" applyAlignment="1">
      <alignment horizontal="right" vertical="center" wrapText="1"/>
    </xf>
    <xf numFmtId="0" fontId="1" fillId="0" borderId="0" xfId="0" applyFont="1" applyBorder="1" applyAlignment="1">
      <alignment horizontal="center" vertical="center"/>
    </xf>
    <xf numFmtId="0" fontId="6" fillId="2" borderId="1" xfId="0" applyNumberFormat="1"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6" fillId="2" borderId="1" xfId="0" applyFont="1" applyFill="1" applyBorder="1" applyAlignment="1">
      <alignment horizontal="right" vertical="center" wrapText="1" indent="1" readingOrder="2"/>
    </xf>
    <xf numFmtId="0" fontId="6" fillId="2" borderId="1" xfId="0" applyFont="1" applyFill="1" applyBorder="1" applyAlignment="1">
      <alignment horizontal="right" vertical="center" wrapText="1" readingOrder="2"/>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0" applyFont="1" applyFill="1" applyBorder="1" applyAlignment="1">
      <alignment horizontal="right" vertical="center" wrapText="1"/>
    </xf>
    <xf numFmtId="0" fontId="1" fillId="0" borderId="1" xfId="0" applyFont="1" applyBorder="1" applyAlignment="1">
      <alignment horizontal="right" vertical="center"/>
    </xf>
    <xf numFmtId="0" fontId="1" fillId="0" borderId="1" xfId="0" applyFont="1" applyBorder="1" applyAlignment="1">
      <alignment horizontal="right" vertical="center" wrapText="1"/>
    </xf>
    <xf numFmtId="0" fontId="19" fillId="2" borderId="1" xfId="0" applyFont="1" applyFill="1" applyBorder="1" applyAlignment="1">
      <alignment vertical="center" textRotation="90" wrapText="1"/>
    </xf>
    <xf numFmtId="0" fontId="1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3" fillId="2" borderId="1" xfId="0" applyFont="1" applyFill="1" applyBorder="1" applyAlignment="1">
      <alignment horizontal="center" vertical="center" textRotation="90" wrapText="1"/>
    </xf>
    <xf numFmtId="0" fontId="1" fillId="2" borderId="0" xfId="0" applyFont="1" applyFill="1" applyBorder="1" applyAlignment="1">
      <alignment horizontal="center" vertical="center" textRotation="90" wrapText="1"/>
    </xf>
    <xf numFmtId="0" fontId="5" fillId="2" borderId="1" xfId="0" applyFont="1" applyFill="1" applyBorder="1" applyAlignment="1">
      <alignment horizontal="center" vertical="center" textRotation="90" wrapText="1"/>
    </xf>
    <xf numFmtId="0" fontId="0" fillId="2" borderId="0" xfId="0" applyFill="1" applyAlignment="1">
      <alignment textRotation="90" wrapText="1"/>
    </xf>
    <xf numFmtId="0" fontId="20" fillId="0" borderId="1" xfId="0" applyFont="1" applyFill="1" applyBorder="1" applyAlignment="1">
      <alignment horizontal="center" vertical="center" wrapText="1"/>
    </xf>
    <xf numFmtId="0" fontId="13" fillId="2" borderId="1" xfId="0" applyFont="1" applyFill="1" applyBorder="1" applyAlignment="1">
      <alignment horizontal="center" vertical="center" textRotation="90" wrapText="1"/>
    </xf>
    <xf numFmtId="0" fontId="0" fillId="0" borderId="0" xfId="0" applyAlignment="1">
      <alignment horizontal="center"/>
    </xf>
    <xf numFmtId="0" fontId="13" fillId="3" borderId="1" xfId="0" applyFont="1" applyFill="1" applyBorder="1" applyAlignment="1">
      <alignment horizontal="center" vertical="center" wrapText="1"/>
    </xf>
    <xf numFmtId="0" fontId="6" fillId="3" borderId="1" xfId="0" applyFont="1" applyFill="1" applyBorder="1" applyAlignment="1">
      <alignment horizontal="right"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right" vertical="center" wrapText="1"/>
    </xf>
    <xf numFmtId="0" fontId="6" fillId="3" borderId="1" xfId="0" applyNumberFormat="1" applyFont="1" applyFill="1" applyBorder="1" applyAlignment="1">
      <alignment horizontal="right" vertical="center" wrapText="1"/>
    </xf>
    <xf numFmtId="0" fontId="6" fillId="3" borderId="1" xfId="0" applyFont="1" applyFill="1" applyBorder="1" applyAlignment="1">
      <alignment horizontal="right" vertical="center" wrapText="1" readingOrder="2"/>
    </xf>
    <xf numFmtId="0" fontId="13" fillId="4" borderId="1" xfId="0" applyFont="1" applyFill="1" applyBorder="1" applyAlignment="1">
      <alignment horizontal="center" vertical="center" wrapText="1"/>
    </xf>
    <xf numFmtId="0" fontId="6" fillId="4" borderId="1" xfId="0" applyFont="1" applyFill="1" applyBorder="1" applyAlignment="1">
      <alignment horizontal="right" vertical="center" wrapText="1"/>
    </xf>
    <xf numFmtId="0" fontId="4" fillId="4" borderId="1" xfId="0" applyFont="1" applyFill="1" applyBorder="1" applyAlignment="1">
      <alignment horizontal="center" vertical="center" wrapText="1"/>
    </xf>
    <xf numFmtId="0" fontId="1" fillId="4" borderId="1" xfId="0" applyFont="1" applyFill="1" applyBorder="1" applyAlignment="1">
      <alignment horizontal="right" vertical="center" wrapText="1"/>
    </xf>
    <xf numFmtId="0" fontId="1" fillId="3" borderId="1" xfId="0" applyFont="1" applyFill="1" applyBorder="1" applyAlignment="1">
      <alignment horizontal="right" vertical="center"/>
    </xf>
    <xf numFmtId="0" fontId="1" fillId="4" borderId="1" xfId="0" applyFont="1" applyFill="1" applyBorder="1" applyAlignment="1">
      <alignment horizontal="right" vertical="center"/>
    </xf>
    <xf numFmtId="0" fontId="6" fillId="4" borderId="1" xfId="0" applyFont="1" applyFill="1" applyBorder="1" applyAlignment="1">
      <alignment horizontal="right" vertical="center"/>
    </xf>
    <xf numFmtId="0" fontId="1" fillId="0" borderId="0" xfId="0" applyFont="1" applyAlignment="1">
      <alignment horizontal="center"/>
    </xf>
    <xf numFmtId="0" fontId="1" fillId="0" borderId="0" xfId="0" applyFont="1" applyFill="1" applyBorder="1" applyAlignment="1">
      <alignment horizontal="center"/>
    </xf>
    <xf numFmtId="0" fontId="1" fillId="4" borderId="0" xfId="0" applyFont="1" applyFill="1" applyBorder="1" applyAlignment="1">
      <alignment horizontal="center"/>
    </xf>
    <xf numFmtId="0" fontId="1" fillId="4" borderId="0" xfId="0" applyFont="1" applyFill="1" applyAlignment="1">
      <alignment horizontal="center"/>
    </xf>
    <xf numFmtId="0" fontId="1" fillId="3" borderId="0" xfId="0" applyFont="1" applyFill="1" applyBorder="1" applyAlignment="1">
      <alignment horizontal="center"/>
    </xf>
    <xf numFmtId="0" fontId="1" fillId="2" borderId="0" xfId="0" applyFont="1" applyFill="1" applyBorder="1" applyAlignment="1">
      <alignment horizontal="center"/>
    </xf>
    <xf numFmtId="0" fontId="1" fillId="3" borderId="0" xfId="0" applyFont="1" applyFill="1" applyAlignment="1">
      <alignment horizontal="center"/>
    </xf>
    <xf numFmtId="0" fontId="1" fillId="2" borderId="0" xfId="0" applyFont="1"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1" fillId="0" borderId="1" xfId="0" applyFont="1" applyBorder="1" applyAlignment="1">
      <alignment horizontal="left"/>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3" borderId="1" xfId="0" applyFont="1" applyFill="1" applyBorder="1" applyAlignment="1">
      <alignment horizontal="left"/>
    </xf>
    <xf numFmtId="0" fontId="1" fillId="3" borderId="1" xfId="0" applyFont="1" applyFill="1" applyBorder="1" applyAlignment="1">
      <alignment horizontal="center" vertical="center"/>
    </xf>
    <xf numFmtId="164" fontId="1" fillId="3" borderId="1" xfId="0" applyNumberFormat="1" applyFont="1" applyFill="1" applyBorder="1" applyAlignment="1">
      <alignment horizontal="center" vertical="center"/>
    </xf>
    <xf numFmtId="0" fontId="1" fillId="4" borderId="1" xfId="0" applyFont="1" applyFill="1" applyBorder="1" applyAlignment="1">
      <alignment horizontal="left"/>
    </xf>
    <xf numFmtId="0" fontId="1" fillId="4" borderId="1" xfId="0" applyFont="1" applyFill="1" applyBorder="1" applyAlignment="1">
      <alignment horizontal="center" vertical="center"/>
    </xf>
    <xf numFmtId="164" fontId="1" fillId="4" borderId="1" xfId="0" applyNumberFormat="1" applyFont="1" applyFill="1" applyBorder="1" applyAlignment="1">
      <alignment horizontal="center" vertical="center"/>
    </xf>
    <xf numFmtId="0" fontId="6" fillId="2" borderId="0" xfId="0" applyFont="1" applyFill="1" applyBorder="1" applyAlignment="1">
      <alignment horizontal="left" vertical="center" wrapText="1"/>
    </xf>
    <xf numFmtId="0" fontId="13" fillId="2" borderId="1" xfId="0" applyFont="1" applyFill="1" applyBorder="1" applyAlignment="1">
      <alignment horizontal="center" vertical="center" textRotation="90" wrapText="1"/>
    </xf>
    <xf numFmtId="0" fontId="13" fillId="2" borderId="3" xfId="0" applyFont="1" applyFill="1" applyBorder="1" applyAlignment="1">
      <alignment horizontal="center" vertical="center" textRotation="90" wrapText="1"/>
    </xf>
    <xf numFmtId="0" fontId="13" fillId="2" borderId="4" xfId="0" applyFont="1" applyFill="1" applyBorder="1" applyAlignment="1">
      <alignment horizontal="center" vertical="center" textRotation="90" wrapText="1"/>
    </xf>
    <xf numFmtId="0" fontId="13" fillId="2" borderId="5" xfId="0" applyFont="1" applyFill="1" applyBorder="1" applyAlignment="1">
      <alignment horizontal="center" vertical="center" textRotation="90" wrapText="1"/>
    </xf>
    <xf numFmtId="0" fontId="14" fillId="2" borderId="1" xfId="0" applyFont="1" applyFill="1" applyBorder="1" applyAlignment="1">
      <alignment horizontal="center" vertical="center" textRotation="90" wrapText="1"/>
    </xf>
    <xf numFmtId="0" fontId="14" fillId="2" borderId="3" xfId="0" applyFont="1" applyFill="1" applyBorder="1" applyAlignment="1">
      <alignment horizontal="center" vertical="center" textRotation="90" wrapText="1"/>
    </xf>
    <xf numFmtId="0" fontId="14" fillId="2" borderId="4" xfId="0" applyFont="1" applyFill="1" applyBorder="1" applyAlignment="1">
      <alignment horizontal="center" vertical="center" textRotation="90" wrapText="1"/>
    </xf>
    <xf numFmtId="0" fontId="14" fillId="2" borderId="5" xfId="0" applyFont="1" applyFill="1" applyBorder="1" applyAlignment="1">
      <alignment horizontal="center" vertical="center" textRotation="90" wrapText="1"/>
    </xf>
    <xf numFmtId="0" fontId="7" fillId="0" borderId="1" xfId="0" applyFont="1" applyBorder="1" applyAlignment="1">
      <alignment horizontal="center" vertical="center"/>
    </xf>
    <xf numFmtId="0" fontId="9" fillId="0" borderId="0" xfId="0" applyFont="1" applyBorder="1" applyAlignment="1">
      <alignment horizontal="right" vertical="center"/>
    </xf>
    <xf numFmtId="0" fontId="18" fillId="2" borderId="1" xfId="0" applyFont="1" applyFill="1" applyBorder="1" applyAlignment="1">
      <alignment horizontal="center" vertical="center" textRotation="90" wrapText="1"/>
    </xf>
    <xf numFmtId="0" fontId="3" fillId="0" borderId="0" xfId="1" applyFont="1" applyBorder="1" applyAlignment="1" applyProtection="1">
      <alignment horizontal="center" vertical="center"/>
    </xf>
    <xf numFmtId="0" fontId="3" fillId="0" borderId="0" xfId="1" applyFont="1" applyBorder="1" applyAlignment="1" applyProtection="1">
      <alignment horizontal="right" vertical="center"/>
    </xf>
    <xf numFmtId="0" fontId="5" fillId="0" borderId="2" xfId="0" applyFont="1" applyBorder="1" applyAlignment="1">
      <alignment horizontal="right" vertical="center"/>
    </xf>
    <xf numFmtId="164" fontId="0" fillId="0" borderId="0" xfId="0" applyNumberFormat="1"/>
    <xf numFmtId="0" fontId="0" fillId="0" borderId="0" xfId="0" applyAlignment="1">
      <alignment horizontal="center" vertical="center"/>
    </xf>
    <xf numFmtId="164" fontId="0" fillId="0" borderId="0" xfId="0" applyNumberFormat="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247650</xdr:colOff>
      <xdr:row>0</xdr:row>
      <xdr:rowOff>0</xdr:rowOff>
    </xdr:from>
    <xdr:to>
      <xdr:col>3</xdr:col>
      <xdr:colOff>742950</xdr:colOff>
      <xdr:row>1</xdr:row>
      <xdr:rowOff>77390</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11238899925" y="0"/>
          <a:ext cx="495300" cy="30599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rightToLeft="1" tabSelected="1" topLeftCell="C336" zoomScaleNormal="100" workbookViewId="0">
      <selection activeCell="H349" sqref="H349"/>
    </sheetView>
  </sheetViews>
  <sheetFormatPr defaultRowHeight="18"/>
  <cols>
    <col min="1" max="1" width="1.25" style="1" customWidth="1"/>
    <col min="2" max="2" width="5.125" style="21" customWidth="1"/>
    <col min="3" max="3" width="4.125" style="1" customWidth="1"/>
    <col min="4" max="4" width="94.625" customWidth="1"/>
    <col min="5" max="5" width="6.25" customWidth="1"/>
    <col min="6" max="6" width="5.75" style="1" customWidth="1"/>
    <col min="7" max="7" width="15.75" customWidth="1"/>
    <col min="8" max="8" width="6.25" style="38" customWidth="1"/>
    <col min="9" max="9" width="2.375" style="45" customWidth="1"/>
    <col min="10" max="10" width="7.125" style="24" customWidth="1"/>
  </cols>
  <sheetData>
    <row r="1" spans="2:11">
      <c r="B1" s="19"/>
      <c r="C1" s="3"/>
      <c r="D1" s="3"/>
      <c r="E1" s="3"/>
      <c r="F1" s="3"/>
      <c r="G1" s="3"/>
    </row>
    <row r="2" spans="2:11" ht="22.5">
      <c r="B2" s="67" t="s">
        <v>98</v>
      </c>
      <c r="C2" s="67"/>
      <c r="D2" s="67"/>
      <c r="E2" s="67"/>
      <c r="F2" s="67"/>
      <c r="G2" s="67"/>
      <c r="J2" s="24" t="s">
        <v>385</v>
      </c>
      <c r="K2" t="s">
        <v>395</v>
      </c>
    </row>
    <row r="3" spans="2:11" ht="18.75">
      <c r="B3" s="70" t="s">
        <v>96</v>
      </c>
      <c r="C3" s="70"/>
      <c r="D3" s="70"/>
      <c r="E3" s="69"/>
      <c r="F3" s="69"/>
      <c r="G3" s="69"/>
      <c r="J3" s="24" t="s">
        <v>386</v>
      </c>
      <c r="K3" t="s">
        <v>396</v>
      </c>
    </row>
    <row r="4" spans="2:11" ht="18.75">
      <c r="B4" s="71" t="s">
        <v>213</v>
      </c>
      <c r="C4" s="71"/>
      <c r="D4" s="71"/>
      <c r="E4" s="71"/>
      <c r="F4" s="71"/>
      <c r="G4" s="71"/>
      <c r="J4" s="24" t="s">
        <v>387</v>
      </c>
      <c r="K4" t="s">
        <v>397</v>
      </c>
    </row>
    <row r="5" spans="2:11" ht="27">
      <c r="B5" s="20"/>
      <c r="C5" s="11" t="s">
        <v>394</v>
      </c>
      <c r="D5" s="10" t="s">
        <v>0</v>
      </c>
      <c r="E5" s="22" t="s">
        <v>281</v>
      </c>
      <c r="F5" s="22" t="s">
        <v>212</v>
      </c>
      <c r="G5" s="10" t="s">
        <v>1</v>
      </c>
    </row>
    <row r="6" spans="2:11" s="1" customFormat="1" ht="19.5">
      <c r="B6" s="58" t="s">
        <v>5</v>
      </c>
      <c r="C6" s="16">
        <v>1</v>
      </c>
      <c r="D6" s="4" t="s">
        <v>228</v>
      </c>
      <c r="E6" s="17">
        <v>2</v>
      </c>
      <c r="F6" s="17">
        <v>2</v>
      </c>
      <c r="G6" s="17"/>
      <c r="H6" s="38" t="s">
        <v>385</v>
      </c>
      <c r="I6" s="45"/>
      <c r="J6" s="24"/>
    </row>
    <row r="7" spans="2:11" s="1" customFormat="1" ht="19.5">
      <c r="B7" s="58"/>
      <c r="C7" s="16">
        <v>2</v>
      </c>
      <c r="D7" s="4" t="s">
        <v>229</v>
      </c>
      <c r="E7" s="17">
        <v>2</v>
      </c>
      <c r="F7" s="17">
        <v>2</v>
      </c>
      <c r="G7" s="17"/>
      <c r="H7" s="38" t="s">
        <v>385</v>
      </c>
      <c r="I7" s="45"/>
      <c r="J7" s="24"/>
    </row>
    <row r="8" spans="2:11" s="1" customFormat="1" ht="19.5">
      <c r="B8" s="58"/>
      <c r="C8" s="16">
        <v>3</v>
      </c>
      <c r="D8" s="4" t="s">
        <v>230</v>
      </c>
      <c r="E8" s="17">
        <v>0.5</v>
      </c>
      <c r="F8" s="17">
        <v>2</v>
      </c>
      <c r="G8" s="17"/>
      <c r="H8" s="38" t="s">
        <v>385</v>
      </c>
      <c r="I8" s="45"/>
      <c r="J8" s="24"/>
    </row>
    <row r="9" spans="2:11" s="1" customFormat="1" ht="47.25">
      <c r="B9" s="58"/>
      <c r="C9" s="16">
        <v>4</v>
      </c>
      <c r="D9" s="4" t="s">
        <v>332</v>
      </c>
      <c r="E9" s="17">
        <v>1</v>
      </c>
      <c r="F9" s="17">
        <v>2</v>
      </c>
      <c r="G9" s="17"/>
      <c r="H9" s="39" t="s">
        <v>385</v>
      </c>
      <c r="I9" s="43"/>
      <c r="J9" s="24"/>
    </row>
    <row r="10" spans="2:11" ht="19.5">
      <c r="B10" s="58" t="s">
        <v>2</v>
      </c>
      <c r="C10" s="25">
        <v>5</v>
      </c>
      <c r="D10" s="26" t="s">
        <v>331</v>
      </c>
      <c r="E10" s="27">
        <v>2</v>
      </c>
      <c r="F10" s="27">
        <v>2</v>
      </c>
      <c r="G10" s="28"/>
      <c r="H10" s="42" t="s">
        <v>386</v>
      </c>
      <c r="I10" s="43"/>
    </row>
    <row r="11" spans="2:11" ht="31.5">
      <c r="B11" s="58"/>
      <c r="C11" s="25">
        <v>6</v>
      </c>
      <c r="D11" s="26" t="s">
        <v>227</v>
      </c>
      <c r="E11" s="27">
        <v>0</v>
      </c>
      <c r="F11" s="27">
        <v>2</v>
      </c>
      <c r="G11" s="28"/>
      <c r="H11" s="42" t="s">
        <v>386</v>
      </c>
      <c r="I11" s="43"/>
    </row>
    <row r="12" spans="2:11" ht="31.5">
      <c r="B12" s="58"/>
      <c r="C12" s="25">
        <v>7</v>
      </c>
      <c r="D12" s="29" t="s">
        <v>97</v>
      </c>
      <c r="E12" s="27">
        <v>0</v>
      </c>
      <c r="F12" s="27">
        <v>2</v>
      </c>
      <c r="G12" s="28"/>
      <c r="H12" s="42" t="s">
        <v>386</v>
      </c>
      <c r="I12" s="43"/>
    </row>
    <row r="13" spans="2:11" ht="31.5">
      <c r="B13" s="58"/>
      <c r="C13" s="25">
        <v>8</v>
      </c>
      <c r="D13" s="26" t="s">
        <v>99</v>
      </c>
      <c r="E13" s="27">
        <v>0</v>
      </c>
      <c r="F13" s="27">
        <v>2</v>
      </c>
      <c r="G13" s="28"/>
      <c r="H13" s="42" t="s">
        <v>386</v>
      </c>
      <c r="I13" s="43"/>
    </row>
    <row r="14" spans="2:11" ht="19.5">
      <c r="B14" s="58"/>
      <c r="C14" s="25">
        <v>9</v>
      </c>
      <c r="D14" s="26" t="s">
        <v>3</v>
      </c>
      <c r="E14" s="27">
        <v>2</v>
      </c>
      <c r="F14" s="27">
        <v>2</v>
      </c>
      <c r="G14" s="28"/>
      <c r="H14" s="42" t="s">
        <v>386</v>
      </c>
      <c r="I14" s="43"/>
    </row>
    <row r="15" spans="2:11" ht="19.5">
      <c r="B15" s="58"/>
      <c r="C15" s="25">
        <v>10</v>
      </c>
      <c r="D15" s="26" t="s">
        <v>181</v>
      </c>
      <c r="E15" s="27">
        <v>2</v>
      </c>
      <c r="F15" s="27">
        <v>2</v>
      </c>
      <c r="G15" s="28"/>
      <c r="H15" s="42" t="s">
        <v>386</v>
      </c>
      <c r="I15" s="43"/>
    </row>
    <row r="16" spans="2:11" s="1" customFormat="1" ht="19.5">
      <c r="B16" s="58"/>
      <c r="C16" s="25">
        <v>11</v>
      </c>
      <c r="D16" s="26" t="s">
        <v>333</v>
      </c>
      <c r="E16" s="27">
        <v>0</v>
      </c>
      <c r="F16" s="27">
        <v>2</v>
      </c>
      <c r="G16" s="28"/>
      <c r="H16" s="42" t="s">
        <v>386</v>
      </c>
      <c r="I16" s="43"/>
      <c r="J16" s="24"/>
    </row>
    <row r="17" spans="2:10" ht="19.5">
      <c r="B17" s="58" t="s">
        <v>231</v>
      </c>
      <c r="C17" s="25">
        <v>12</v>
      </c>
      <c r="D17" s="26" t="s">
        <v>100</v>
      </c>
      <c r="E17" s="27">
        <v>0</v>
      </c>
      <c r="F17" s="27">
        <v>2</v>
      </c>
      <c r="G17" s="28"/>
      <c r="H17" s="42" t="s">
        <v>386</v>
      </c>
      <c r="I17" s="43"/>
    </row>
    <row r="18" spans="2:10" ht="31.5">
      <c r="B18" s="58"/>
      <c r="C18" s="25">
        <v>13</v>
      </c>
      <c r="D18" s="26" t="s">
        <v>334</v>
      </c>
      <c r="E18" s="27">
        <v>2</v>
      </c>
      <c r="F18" s="27">
        <v>2</v>
      </c>
      <c r="G18" s="28"/>
      <c r="H18" s="42" t="s">
        <v>386</v>
      </c>
      <c r="I18" s="43"/>
    </row>
    <row r="19" spans="2:10" ht="31.5">
      <c r="B19" s="58"/>
      <c r="C19" s="25">
        <v>14</v>
      </c>
      <c r="D19" s="26" t="s">
        <v>202</v>
      </c>
      <c r="E19" s="27">
        <v>0</v>
      </c>
      <c r="F19" s="27">
        <v>2</v>
      </c>
      <c r="G19" s="28"/>
      <c r="H19" s="42" t="s">
        <v>386</v>
      </c>
      <c r="I19" s="43"/>
    </row>
    <row r="20" spans="2:10" s="1" customFormat="1" ht="19.5">
      <c r="B20" s="58"/>
      <c r="C20" s="25">
        <v>15</v>
      </c>
      <c r="D20" s="26" t="s">
        <v>203</v>
      </c>
      <c r="E20" s="27">
        <v>0</v>
      </c>
      <c r="F20" s="27">
        <v>2</v>
      </c>
      <c r="G20" s="28"/>
      <c r="H20" s="42" t="s">
        <v>386</v>
      </c>
      <c r="I20" s="43"/>
      <c r="J20" s="24"/>
    </row>
    <row r="21" spans="2:10" s="1" customFormat="1" ht="19.5">
      <c r="B21" s="58"/>
      <c r="C21" s="25">
        <v>16</v>
      </c>
      <c r="D21" s="30" t="s">
        <v>204</v>
      </c>
      <c r="E21" s="27">
        <v>0</v>
      </c>
      <c r="F21" s="27">
        <v>2</v>
      </c>
      <c r="G21" s="28"/>
      <c r="H21" s="42" t="s">
        <v>386</v>
      </c>
      <c r="I21" s="43"/>
      <c r="J21" s="24"/>
    </row>
    <row r="22" spans="2:10" s="1" customFormat="1" ht="31.5">
      <c r="B22" s="58"/>
      <c r="C22" s="25">
        <v>17</v>
      </c>
      <c r="D22" s="26" t="s">
        <v>201</v>
      </c>
      <c r="E22" s="27">
        <v>0</v>
      </c>
      <c r="F22" s="27">
        <v>2</v>
      </c>
      <c r="G22" s="28"/>
      <c r="H22" s="42" t="s">
        <v>386</v>
      </c>
      <c r="I22" s="43"/>
      <c r="J22" s="24"/>
    </row>
    <row r="23" spans="2:10" s="1" customFormat="1" ht="19.5">
      <c r="B23" s="58"/>
      <c r="C23" s="25">
        <v>18</v>
      </c>
      <c r="D23" s="26" t="s">
        <v>205</v>
      </c>
      <c r="E23" s="27">
        <v>2</v>
      </c>
      <c r="F23" s="27">
        <v>2</v>
      </c>
      <c r="G23" s="28"/>
      <c r="H23" s="42" t="s">
        <v>386</v>
      </c>
      <c r="I23" s="43"/>
      <c r="J23" s="24"/>
    </row>
    <row r="24" spans="2:10" s="1" customFormat="1" ht="19.5">
      <c r="B24" s="58"/>
      <c r="C24" s="25">
        <v>19</v>
      </c>
      <c r="D24" s="26" t="s">
        <v>206</v>
      </c>
      <c r="E24" s="27">
        <v>2</v>
      </c>
      <c r="F24" s="27">
        <v>2</v>
      </c>
      <c r="G24" s="28"/>
      <c r="H24" s="42" t="s">
        <v>386</v>
      </c>
      <c r="I24" s="43"/>
      <c r="J24" s="24"/>
    </row>
    <row r="25" spans="2:10" s="1" customFormat="1" ht="19.5">
      <c r="B25" s="58"/>
      <c r="C25" s="25">
        <v>20</v>
      </c>
      <c r="D25" s="26" t="s">
        <v>101</v>
      </c>
      <c r="E25" s="27">
        <v>2</v>
      </c>
      <c r="F25" s="27">
        <v>2</v>
      </c>
      <c r="G25" s="28"/>
      <c r="H25" s="42" t="s">
        <v>386</v>
      </c>
      <c r="I25" s="43"/>
      <c r="J25" s="24"/>
    </row>
    <row r="26" spans="2:10" ht="19.5">
      <c r="B26" s="58"/>
      <c r="C26" s="25">
        <v>21</v>
      </c>
      <c r="D26" s="26" t="s">
        <v>208</v>
      </c>
      <c r="E26" s="27">
        <v>2</v>
      </c>
      <c r="F26" s="27">
        <v>2</v>
      </c>
      <c r="G26" s="28"/>
      <c r="H26" s="42" t="s">
        <v>386</v>
      </c>
      <c r="I26" s="43"/>
    </row>
    <row r="27" spans="2:10" ht="19.5">
      <c r="B27" s="58"/>
      <c r="C27" s="25">
        <v>22</v>
      </c>
      <c r="D27" s="26" t="s">
        <v>102</v>
      </c>
      <c r="E27" s="27">
        <v>1</v>
      </c>
      <c r="F27" s="27">
        <v>2</v>
      </c>
      <c r="G27" s="28"/>
      <c r="H27" s="42" t="s">
        <v>386</v>
      </c>
      <c r="I27" s="43"/>
    </row>
    <row r="28" spans="2:10" ht="31.5">
      <c r="B28" s="58"/>
      <c r="C28" s="25">
        <v>23</v>
      </c>
      <c r="D28" s="26" t="s">
        <v>103</v>
      </c>
      <c r="E28" s="27">
        <v>1</v>
      </c>
      <c r="F28" s="27">
        <v>2</v>
      </c>
      <c r="G28" s="28"/>
      <c r="H28" s="42" t="s">
        <v>386</v>
      </c>
      <c r="I28" s="43"/>
    </row>
    <row r="29" spans="2:10" ht="19.5">
      <c r="B29" s="58"/>
      <c r="C29" s="31">
        <v>24</v>
      </c>
      <c r="D29" s="32" t="s">
        <v>232</v>
      </c>
      <c r="E29" s="33">
        <v>0</v>
      </c>
      <c r="F29" s="33">
        <v>2</v>
      </c>
      <c r="G29" s="34"/>
      <c r="H29" s="40" t="s">
        <v>387</v>
      </c>
      <c r="I29" s="43"/>
    </row>
    <row r="30" spans="2:10" ht="19.5">
      <c r="B30" s="58"/>
      <c r="C30" s="31">
        <v>25</v>
      </c>
      <c r="D30" s="32" t="s">
        <v>233</v>
      </c>
      <c r="E30" s="33">
        <v>0.5</v>
      </c>
      <c r="F30" s="33">
        <v>2</v>
      </c>
      <c r="G30" s="34"/>
      <c r="H30" s="40" t="s">
        <v>387</v>
      </c>
      <c r="I30" s="43"/>
    </row>
    <row r="31" spans="2:10" ht="19.5">
      <c r="B31" s="58"/>
      <c r="C31" s="25">
        <v>26</v>
      </c>
      <c r="D31" s="26" t="s">
        <v>234</v>
      </c>
      <c r="E31" s="27">
        <v>0</v>
      </c>
      <c r="F31" s="27">
        <v>2</v>
      </c>
      <c r="G31" s="28"/>
      <c r="H31" s="42" t="s">
        <v>386</v>
      </c>
      <c r="I31" s="43"/>
    </row>
    <row r="32" spans="2:10" ht="19.5">
      <c r="B32" s="58"/>
      <c r="C32" s="31">
        <v>27</v>
      </c>
      <c r="D32" s="32" t="s">
        <v>207</v>
      </c>
      <c r="E32" s="33">
        <v>1</v>
      </c>
      <c r="F32" s="33">
        <v>2</v>
      </c>
      <c r="G32" s="34"/>
      <c r="H32" s="40" t="s">
        <v>387</v>
      </c>
      <c r="I32" s="43"/>
    </row>
    <row r="33" spans="2:10" ht="31.5">
      <c r="B33" s="58"/>
      <c r="C33" s="25">
        <v>28</v>
      </c>
      <c r="D33" s="26" t="s">
        <v>236</v>
      </c>
      <c r="E33" s="27">
        <v>0</v>
      </c>
      <c r="F33" s="27">
        <v>2</v>
      </c>
      <c r="G33" s="28"/>
      <c r="H33" s="42" t="s">
        <v>386</v>
      </c>
      <c r="I33" s="43"/>
    </row>
    <row r="34" spans="2:10" ht="19.5">
      <c r="B34" s="58"/>
      <c r="C34" s="25">
        <v>29</v>
      </c>
      <c r="D34" s="26" t="s">
        <v>235</v>
      </c>
      <c r="E34" s="27">
        <v>1</v>
      </c>
      <c r="F34" s="27">
        <v>2</v>
      </c>
      <c r="G34" s="28"/>
      <c r="H34" s="42" t="s">
        <v>386</v>
      </c>
      <c r="I34" s="43"/>
    </row>
    <row r="35" spans="2:10" ht="19.5">
      <c r="B35" s="58"/>
      <c r="C35" s="25">
        <v>30</v>
      </c>
      <c r="D35" s="26" t="s">
        <v>237</v>
      </c>
      <c r="E35" s="27">
        <v>1</v>
      </c>
      <c r="F35" s="27">
        <v>2</v>
      </c>
      <c r="G35" s="28"/>
      <c r="H35" s="42" t="s">
        <v>386</v>
      </c>
      <c r="I35" s="43"/>
    </row>
    <row r="36" spans="2:10" ht="19.5">
      <c r="B36" s="58"/>
      <c r="C36" s="25">
        <v>31</v>
      </c>
      <c r="D36" s="26" t="s">
        <v>239</v>
      </c>
      <c r="E36" s="27">
        <v>1</v>
      </c>
      <c r="F36" s="27">
        <v>2</v>
      </c>
      <c r="G36" s="28"/>
      <c r="H36" s="42" t="s">
        <v>386</v>
      </c>
      <c r="I36" s="43"/>
    </row>
    <row r="37" spans="2:10" ht="19.5">
      <c r="B37" s="58"/>
      <c r="C37" s="25">
        <v>32</v>
      </c>
      <c r="D37" s="26" t="s">
        <v>240</v>
      </c>
      <c r="E37" s="27">
        <v>1</v>
      </c>
      <c r="F37" s="27">
        <v>2</v>
      </c>
      <c r="G37" s="28"/>
      <c r="H37" s="42" t="s">
        <v>386</v>
      </c>
      <c r="I37" s="43"/>
    </row>
    <row r="38" spans="2:10" ht="19.5">
      <c r="B38" s="58"/>
      <c r="C38" s="16">
        <v>33</v>
      </c>
      <c r="D38" s="5" t="s">
        <v>242</v>
      </c>
      <c r="E38" s="10">
        <v>0</v>
      </c>
      <c r="F38" s="17">
        <v>2</v>
      </c>
      <c r="G38" s="12"/>
      <c r="H38" s="39" t="s">
        <v>385</v>
      </c>
      <c r="I38" s="43"/>
    </row>
    <row r="39" spans="2:10" ht="31.5">
      <c r="B39" s="58" t="s">
        <v>4</v>
      </c>
      <c r="C39" s="31">
        <v>34</v>
      </c>
      <c r="D39" s="32" t="s">
        <v>104</v>
      </c>
      <c r="E39" s="33">
        <v>2</v>
      </c>
      <c r="F39" s="33">
        <v>2</v>
      </c>
      <c r="G39" s="34"/>
      <c r="H39" s="40" t="s">
        <v>387</v>
      </c>
      <c r="I39" s="43"/>
    </row>
    <row r="40" spans="2:10" s="1" customFormat="1" ht="31.5">
      <c r="B40" s="58"/>
      <c r="C40" s="25">
        <v>35</v>
      </c>
      <c r="D40" s="26" t="s">
        <v>241</v>
      </c>
      <c r="E40" s="27">
        <v>2</v>
      </c>
      <c r="F40" s="27">
        <v>2</v>
      </c>
      <c r="G40" s="28"/>
      <c r="H40" s="42" t="s">
        <v>386</v>
      </c>
      <c r="I40" s="43"/>
      <c r="J40" s="24"/>
    </row>
    <row r="41" spans="2:10" s="1" customFormat="1" ht="19.5">
      <c r="B41" s="58"/>
      <c r="C41" s="31">
        <v>36</v>
      </c>
      <c r="D41" s="32" t="s">
        <v>238</v>
      </c>
      <c r="E41" s="33">
        <v>2</v>
      </c>
      <c r="F41" s="33">
        <v>2</v>
      </c>
      <c r="G41" s="34"/>
      <c r="H41" s="40" t="s">
        <v>387</v>
      </c>
      <c r="I41" s="43"/>
      <c r="J41" s="24"/>
    </row>
    <row r="42" spans="2:10" ht="19.5">
      <c r="B42" s="58"/>
      <c r="C42" s="31">
        <v>37</v>
      </c>
      <c r="D42" s="32" t="s">
        <v>105</v>
      </c>
      <c r="E42" s="33">
        <v>1</v>
      </c>
      <c r="F42" s="33">
        <v>2</v>
      </c>
      <c r="G42" s="34"/>
      <c r="H42" s="40" t="s">
        <v>387</v>
      </c>
      <c r="I42" s="43"/>
    </row>
    <row r="43" spans="2:10" ht="31.5">
      <c r="B43" s="58"/>
      <c r="C43" s="25">
        <v>38</v>
      </c>
      <c r="D43" s="26" t="s">
        <v>209</v>
      </c>
      <c r="E43" s="27">
        <v>0</v>
      </c>
      <c r="F43" s="27">
        <v>0</v>
      </c>
      <c r="G43" s="28"/>
      <c r="H43" s="42" t="s">
        <v>386</v>
      </c>
      <c r="I43" s="43"/>
    </row>
    <row r="44" spans="2:10" ht="19.5">
      <c r="B44" s="58"/>
      <c r="C44" s="25">
        <v>39</v>
      </c>
      <c r="D44" s="26" t="s">
        <v>106</v>
      </c>
      <c r="E44" s="27">
        <v>0</v>
      </c>
      <c r="F44" s="27">
        <v>0</v>
      </c>
      <c r="G44" s="28"/>
      <c r="H44" s="42" t="s">
        <v>386</v>
      </c>
      <c r="I44" s="43"/>
    </row>
    <row r="45" spans="2:10" ht="19.5">
      <c r="B45" s="58"/>
      <c r="C45" s="31">
        <v>40</v>
      </c>
      <c r="D45" s="37" t="s">
        <v>107</v>
      </c>
      <c r="E45" s="33">
        <v>2</v>
      </c>
      <c r="F45" s="33">
        <v>2</v>
      </c>
      <c r="G45" s="34"/>
      <c r="H45" s="40" t="s">
        <v>387</v>
      </c>
      <c r="I45" s="43"/>
    </row>
    <row r="46" spans="2:10" ht="19.5">
      <c r="B46" s="58"/>
      <c r="C46" s="31">
        <v>41</v>
      </c>
      <c r="D46" s="32" t="s">
        <v>108</v>
      </c>
      <c r="E46" s="33">
        <v>0</v>
      </c>
      <c r="F46" s="33">
        <v>2</v>
      </c>
      <c r="G46" s="34"/>
      <c r="H46" s="40" t="s">
        <v>387</v>
      </c>
      <c r="I46" s="43"/>
    </row>
    <row r="47" spans="2:10" ht="31.5">
      <c r="B47" s="58" t="s">
        <v>6</v>
      </c>
      <c r="C47" s="16">
        <v>42</v>
      </c>
      <c r="D47" s="4" t="s">
        <v>121</v>
      </c>
      <c r="E47" s="10">
        <v>2</v>
      </c>
      <c r="F47" s="17">
        <v>2</v>
      </c>
      <c r="G47" s="13"/>
      <c r="H47" s="39" t="s">
        <v>385</v>
      </c>
      <c r="I47" s="43"/>
    </row>
    <row r="48" spans="2:10" ht="19.5">
      <c r="B48" s="58"/>
      <c r="C48" s="16">
        <v>43</v>
      </c>
      <c r="D48" s="4" t="s">
        <v>7</v>
      </c>
      <c r="E48" s="10">
        <v>0</v>
      </c>
      <c r="F48" s="17">
        <v>2</v>
      </c>
      <c r="G48" s="13"/>
      <c r="H48" s="39" t="s">
        <v>385</v>
      </c>
      <c r="I48" s="43"/>
    </row>
    <row r="49" spans="2:11" ht="31.5">
      <c r="B49" s="58"/>
      <c r="C49" s="16">
        <v>44</v>
      </c>
      <c r="D49" s="4" t="s">
        <v>120</v>
      </c>
      <c r="E49" s="10">
        <v>2</v>
      </c>
      <c r="F49" s="17">
        <v>2</v>
      </c>
      <c r="G49" s="13"/>
      <c r="H49" s="39" t="s">
        <v>385</v>
      </c>
      <c r="I49" s="43"/>
    </row>
    <row r="50" spans="2:11" ht="33.75" customHeight="1">
      <c r="B50" s="58"/>
      <c r="C50" s="16">
        <v>45</v>
      </c>
      <c r="D50" s="4" t="s">
        <v>8</v>
      </c>
      <c r="E50" s="10">
        <v>1</v>
      </c>
      <c r="F50" s="17">
        <v>2</v>
      </c>
      <c r="G50" s="13"/>
      <c r="H50" s="39" t="s">
        <v>385</v>
      </c>
      <c r="I50" s="43"/>
    </row>
    <row r="51" spans="2:11" ht="19.5">
      <c r="B51" s="58"/>
      <c r="C51" s="16">
        <v>46</v>
      </c>
      <c r="D51" s="4" t="s">
        <v>122</v>
      </c>
      <c r="E51" s="10">
        <v>2</v>
      </c>
      <c r="F51" s="17">
        <v>2</v>
      </c>
      <c r="G51" s="13"/>
      <c r="H51" s="39" t="s">
        <v>385</v>
      </c>
      <c r="I51" s="43"/>
    </row>
    <row r="52" spans="2:11" ht="31.5">
      <c r="B52" s="58" t="s">
        <v>9</v>
      </c>
      <c r="C52" s="16">
        <v>47</v>
      </c>
      <c r="D52" s="4" t="s">
        <v>10</v>
      </c>
      <c r="E52" s="10">
        <v>2</v>
      </c>
      <c r="F52" s="17">
        <v>2</v>
      </c>
      <c r="G52" s="13"/>
      <c r="H52" s="39" t="s">
        <v>385</v>
      </c>
      <c r="I52" s="43"/>
    </row>
    <row r="53" spans="2:11" ht="19.5">
      <c r="B53" s="58"/>
      <c r="C53" s="25">
        <v>48</v>
      </c>
      <c r="D53" s="26" t="s">
        <v>11</v>
      </c>
      <c r="E53" s="27">
        <v>0</v>
      </c>
      <c r="F53" s="27">
        <v>2</v>
      </c>
      <c r="G53" s="35"/>
      <c r="H53" s="42" t="s">
        <v>386</v>
      </c>
      <c r="I53" s="43"/>
    </row>
    <row r="54" spans="2:11" ht="19.5">
      <c r="B54" s="58"/>
      <c r="C54" s="25">
        <v>49</v>
      </c>
      <c r="D54" s="26" t="s">
        <v>12</v>
      </c>
      <c r="E54" s="27">
        <v>0</v>
      </c>
      <c r="F54" s="27">
        <v>2</v>
      </c>
      <c r="G54" s="35"/>
      <c r="H54" s="42" t="s">
        <v>386</v>
      </c>
      <c r="I54" s="43"/>
    </row>
    <row r="55" spans="2:11" ht="19.5">
      <c r="B55" s="58"/>
      <c r="C55" s="25">
        <v>50</v>
      </c>
      <c r="D55" s="29" t="s">
        <v>109</v>
      </c>
      <c r="E55" s="27">
        <v>2</v>
      </c>
      <c r="F55" s="27">
        <v>2</v>
      </c>
      <c r="G55" s="35"/>
      <c r="H55" s="42" t="s">
        <v>386</v>
      </c>
      <c r="I55" s="43"/>
      <c r="J55" s="24">
        <f>E6+E7+E8+E9+E38+E47+E48+E49+E50+E51+E52</f>
        <v>14.5</v>
      </c>
      <c r="K55" s="24">
        <f>F6+F7+F8+F9+F38+F47+F48+F49+F50+F51+F52</f>
        <v>22</v>
      </c>
    </row>
    <row r="56" spans="2:11" ht="19.5">
      <c r="B56" s="58"/>
      <c r="C56" s="25">
        <v>51</v>
      </c>
      <c r="D56" s="29" t="s">
        <v>110</v>
      </c>
      <c r="E56" s="27">
        <v>2</v>
      </c>
      <c r="F56" s="27">
        <v>2</v>
      </c>
      <c r="G56" s="35"/>
      <c r="H56" s="42" t="s">
        <v>386</v>
      </c>
      <c r="I56" s="43"/>
      <c r="J56" s="46">
        <f>E10+E11+E12+E13+E14+E15+E16+E17+E18+E19+E20+E21+E22+E23+E24+E25+E26+E27+E28+E31+E33+E34+E35+E36+E37+E40+E43+E44+E53+E54+E55</f>
        <v>26</v>
      </c>
      <c r="K56" s="46">
        <f>F10+F11+F12+F13+F14+F15+F16+F17+F18+F19+F20+F21+F22+F23+F24+F25+F26+F27+F28+F31+F33+F34+F35+F36+F37+F40+F43+F44+F53+F54+F55</f>
        <v>58</v>
      </c>
    </row>
    <row r="57" spans="2:11" ht="19.5">
      <c r="B57" s="58"/>
      <c r="C57" s="16">
        <v>52</v>
      </c>
      <c r="D57" s="5" t="s">
        <v>123</v>
      </c>
      <c r="E57" s="10">
        <v>2</v>
      </c>
      <c r="F57" s="17">
        <v>2</v>
      </c>
      <c r="G57" s="13"/>
      <c r="H57" s="39" t="s">
        <v>385</v>
      </c>
      <c r="I57" s="43"/>
      <c r="J57" s="47">
        <f>E29+E30+E32+E39+E41+E42+E45+E46</f>
        <v>8.5</v>
      </c>
      <c r="K57" s="47">
        <f>F29+F30+F32+F39+F41+F42+F45+F46</f>
        <v>16</v>
      </c>
    </row>
    <row r="58" spans="2:11" ht="19.5">
      <c r="B58" s="58"/>
      <c r="C58" s="16">
        <v>53</v>
      </c>
      <c r="D58" s="5" t="s">
        <v>111</v>
      </c>
      <c r="E58" s="10">
        <v>2</v>
      </c>
      <c r="F58" s="17">
        <v>2</v>
      </c>
      <c r="G58" s="13"/>
      <c r="H58" s="39" t="s">
        <v>385</v>
      </c>
      <c r="I58" s="43"/>
    </row>
    <row r="59" spans="2:11" ht="19.5">
      <c r="B59" s="58"/>
      <c r="C59" s="16">
        <v>54</v>
      </c>
      <c r="D59" s="5" t="s">
        <v>13</v>
      </c>
      <c r="E59" s="10">
        <v>2</v>
      </c>
      <c r="F59" s="17">
        <v>2</v>
      </c>
      <c r="G59" s="13"/>
      <c r="H59" s="39" t="s">
        <v>385</v>
      </c>
      <c r="I59" s="43"/>
    </row>
    <row r="60" spans="2:11" ht="78.75">
      <c r="B60" s="58" t="s">
        <v>22</v>
      </c>
      <c r="C60" s="16">
        <v>55</v>
      </c>
      <c r="D60" s="5" t="s">
        <v>214</v>
      </c>
      <c r="E60" s="10">
        <v>2</v>
      </c>
      <c r="F60" s="17">
        <v>2</v>
      </c>
      <c r="G60" s="13"/>
      <c r="H60" s="39" t="s">
        <v>385</v>
      </c>
      <c r="I60" s="43"/>
    </row>
    <row r="61" spans="2:11" ht="47.25">
      <c r="B61" s="58"/>
      <c r="C61" s="16">
        <v>56</v>
      </c>
      <c r="D61" s="5" t="s">
        <v>215</v>
      </c>
      <c r="E61" s="10">
        <v>2</v>
      </c>
      <c r="F61" s="17">
        <v>2</v>
      </c>
      <c r="G61" s="13"/>
      <c r="H61" s="39" t="s">
        <v>385</v>
      </c>
      <c r="I61" s="43"/>
    </row>
    <row r="62" spans="2:11" ht="47.25">
      <c r="B62" s="58"/>
      <c r="C62" s="16">
        <v>57</v>
      </c>
      <c r="D62" s="5" t="s">
        <v>216</v>
      </c>
      <c r="E62" s="10">
        <v>0.5</v>
      </c>
      <c r="F62" s="17">
        <v>2</v>
      </c>
      <c r="G62" s="13"/>
      <c r="H62" s="39" t="s">
        <v>385</v>
      </c>
      <c r="I62" s="43"/>
    </row>
    <row r="63" spans="2:11" ht="31.5">
      <c r="B63" s="58"/>
      <c r="C63" s="16">
        <v>58</v>
      </c>
      <c r="D63" s="5" t="s">
        <v>113</v>
      </c>
      <c r="E63" s="10">
        <v>2</v>
      </c>
      <c r="F63" s="17">
        <v>2</v>
      </c>
      <c r="G63" s="13"/>
      <c r="H63" s="39" t="s">
        <v>385</v>
      </c>
      <c r="I63" s="43"/>
    </row>
    <row r="64" spans="2:11" ht="31.5">
      <c r="B64" s="58"/>
      <c r="C64" s="16">
        <v>59</v>
      </c>
      <c r="D64" s="5" t="s">
        <v>114</v>
      </c>
      <c r="E64" s="10">
        <v>2</v>
      </c>
      <c r="F64" s="17">
        <v>2</v>
      </c>
      <c r="G64" s="13"/>
      <c r="H64" s="39" t="s">
        <v>385</v>
      </c>
      <c r="I64" s="43"/>
    </row>
    <row r="65" spans="2:10" ht="31.5">
      <c r="B65" s="58"/>
      <c r="C65" s="16">
        <v>60</v>
      </c>
      <c r="D65" s="5" t="s">
        <v>112</v>
      </c>
      <c r="E65" s="10">
        <v>0.5</v>
      </c>
      <c r="F65" s="17">
        <v>2</v>
      </c>
      <c r="G65" s="13"/>
      <c r="H65" s="39" t="s">
        <v>385</v>
      </c>
      <c r="I65" s="43"/>
    </row>
    <row r="66" spans="2:10" ht="63">
      <c r="B66" s="58"/>
      <c r="C66" s="16">
        <v>61</v>
      </c>
      <c r="D66" s="5" t="s">
        <v>243</v>
      </c>
      <c r="E66" s="10">
        <v>0</v>
      </c>
      <c r="F66" s="17">
        <v>2</v>
      </c>
      <c r="G66" s="12"/>
      <c r="H66" s="39" t="s">
        <v>385</v>
      </c>
      <c r="I66" s="43"/>
    </row>
    <row r="67" spans="2:10" ht="47.25">
      <c r="B67" s="58"/>
      <c r="C67" s="16">
        <v>62</v>
      </c>
      <c r="D67" s="5" t="s">
        <v>217</v>
      </c>
      <c r="E67" s="10">
        <v>0</v>
      </c>
      <c r="F67" s="17">
        <v>2</v>
      </c>
      <c r="G67" s="12"/>
      <c r="H67" s="39" t="s">
        <v>385</v>
      </c>
      <c r="I67" s="43"/>
    </row>
    <row r="68" spans="2:10" ht="31.5" customHeight="1">
      <c r="B68" s="59" t="s">
        <v>23</v>
      </c>
      <c r="C68" s="16">
        <v>63</v>
      </c>
      <c r="D68" s="5" t="s">
        <v>244</v>
      </c>
      <c r="E68" s="10">
        <v>2</v>
      </c>
      <c r="F68" s="17">
        <v>2</v>
      </c>
      <c r="G68" s="13"/>
      <c r="H68" s="39" t="s">
        <v>385</v>
      </c>
      <c r="I68" s="43"/>
    </row>
    <row r="69" spans="2:10" s="1" customFormat="1" ht="19.5">
      <c r="B69" s="60"/>
      <c r="C69" s="16">
        <v>64</v>
      </c>
      <c r="D69" s="5" t="s">
        <v>246</v>
      </c>
      <c r="E69" s="10">
        <v>0</v>
      </c>
      <c r="F69" s="17">
        <v>2</v>
      </c>
      <c r="G69" s="13"/>
      <c r="H69" s="39" t="s">
        <v>385</v>
      </c>
      <c r="I69" s="43"/>
      <c r="J69" s="24"/>
    </row>
    <row r="70" spans="2:10" s="1" customFormat="1" ht="19.5">
      <c r="B70" s="60"/>
      <c r="C70" s="16">
        <v>65</v>
      </c>
      <c r="D70" s="5" t="s">
        <v>245</v>
      </c>
      <c r="E70" s="10">
        <v>0</v>
      </c>
      <c r="F70" s="17">
        <v>2</v>
      </c>
      <c r="G70" s="13"/>
      <c r="H70" s="39" t="s">
        <v>385</v>
      </c>
      <c r="I70" s="43"/>
      <c r="J70" s="24"/>
    </row>
    <row r="71" spans="2:10" s="1" customFormat="1" ht="31.5">
      <c r="B71" s="60"/>
      <c r="C71" s="16">
        <v>66</v>
      </c>
      <c r="D71" s="5" t="s">
        <v>335</v>
      </c>
      <c r="E71" s="10">
        <v>0</v>
      </c>
      <c r="F71" s="17">
        <v>0</v>
      </c>
      <c r="G71" s="13"/>
      <c r="H71" s="39" t="s">
        <v>385</v>
      </c>
      <c r="I71" s="43"/>
      <c r="J71" s="24"/>
    </row>
    <row r="72" spans="2:10" ht="47.25">
      <c r="B72" s="60"/>
      <c r="C72" s="16">
        <v>67</v>
      </c>
      <c r="D72" s="5" t="s">
        <v>247</v>
      </c>
      <c r="E72" s="10">
        <v>0</v>
      </c>
      <c r="F72" s="17">
        <v>2</v>
      </c>
      <c r="G72" s="12"/>
      <c r="H72" s="39" t="s">
        <v>385</v>
      </c>
      <c r="I72" s="43"/>
    </row>
    <row r="73" spans="2:10" ht="47.25">
      <c r="B73" s="60"/>
      <c r="C73" s="16">
        <v>68</v>
      </c>
      <c r="D73" s="5" t="s">
        <v>115</v>
      </c>
      <c r="E73" s="10">
        <v>2</v>
      </c>
      <c r="F73" s="17">
        <v>2</v>
      </c>
      <c r="G73" s="12"/>
      <c r="H73" s="39" t="s">
        <v>385</v>
      </c>
      <c r="I73" s="43"/>
    </row>
    <row r="74" spans="2:10" ht="31.5">
      <c r="B74" s="60"/>
      <c r="C74" s="16">
        <v>69</v>
      </c>
      <c r="D74" s="5" t="s">
        <v>116</v>
      </c>
      <c r="E74" s="10">
        <v>2</v>
      </c>
      <c r="F74" s="17">
        <v>2</v>
      </c>
      <c r="G74" s="12"/>
      <c r="H74" s="39" t="s">
        <v>385</v>
      </c>
      <c r="I74" s="43"/>
    </row>
    <row r="75" spans="2:10" ht="31.5">
      <c r="B75" s="60"/>
      <c r="C75" s="16">
        <v>70</v>
      </c>
      <c r="D75" s="5" t="s">
        <v>24</v>
      </c>
      <c r="E75" s="10">
        <v>2</v>
      </c>
      <c r="F75" s="17">
        <v>2</v>
      </c>
      <c r="G75" s="13"/>
      <c r="H75" s="39" t="s">
        <v>385</v>
      </c>
      <c r="I75" s="43"/>
    </row>
    <row r="76" spans="2:10" s="1" customFormat="1" ht="19.5">
      <c r="B76" s="61"/>
      <c r="C76" s="16">
        <v>71</v>
      </c>
      <c r="D76" s="5" t="s">
        <v>248</v>
      </c>
      <c r="E76" s="10">
        <v>2</v>
      </c>
      <c r="F76" s="17">
        <v>2</v>
      </c>
      <c r="G76" s="13"/>
      <c r="H76" s="39" t="s">
        <v>385</v>
      </c>
      <c r="I76" s="43"/>
      <c r="J76" s="24"/>
    </row>
    <row r="77" spans="2:10" ht="19.5">
      <c r="B77" s="62" t="s">
        <v>25</v>
      </c>
      <c r="C77" s="16">
        <v>72</v>
      </c>
      <c r="D77" s="5" t="s">
        <v>26</v>
      </c>
      <c r="E77" s="10">
        <v>2</v>
      </c>
      <c r="F77" s="17">
        <v>2</v>
      </c>
      <c r="G77" s="13"/>
      <c r="H77" s="39" t="s">
        <v>385</v>
      </c>
      <c r="I77" s="43"/>
    </row>
    <row r="78" spans="2:10" ht="19.5">
      <c r="B78" s="62"/>
      <c r="C78" s="16">
        <v>73</v>
      </c>
      <c r="D78" s="5" t="s">
        <v>336</v>
      </c>
      <c r="E78" s="10">
        <v>0</v>
      </c>
      <c r="F78" s="17">
        <v>0</v>
      </c>
      <c r="G78" s="13"/>
      <c r="H78" s="39" t="s">
        <v>385</v>
      </c>
      <c r="I78" s="43"/>
    </row>
    <row r="79" spans="2:10" ht="31.5">
      <c r="B79" s="62"/>
      <c r="C79" s="16">
        <v>74</v>
      </c>
      <c r="D79" s="5" t="s">
        <v>117</v>
      </c>
      <c r="E79" s="10">
        <v>2</v>
      </c>
      <c r="F79" s="17">
        <v>2</v>
      </c>
      <c r="G79" s="12"/>
      <c r="H79" s="39" t="s">
        <v>385</v>
      </c>
      <c r="I79" s="43"/>
    </row>
    <row r="80" spans="2:10" s="1" customFormat="1" ht="19.5">
      <c r="B80" s="58" t="s">
        <v>27</v>
      </c>
      <c r="C80" s="16">
        <v>75</v>
      </c>
      <c r="D80" s="5" t="s">
        <v>28</v>
      </c>
      <c r="E80" s="10">
        <v>2</v>
      </c>
      <c r="F80" s="17">
        <v>2</v>
      </c>
      <c r="G80" s="13"/>
      <c r="H80" s="39" t="s">
        <v>385</v>
      </c>
      <c r="I80" s="43"/>
      <c r="J80" s="24"/>
    </row>
    <row r="81" spans="2:10" s="1" customFormat="1" ht="31.5">
      <c r="B81" s="58"/>
      <c r="C81" s="16">
        <v>76</v>
      </c>
      <c r="D81" s="5" t="s">
        <v>189</v>
      </c>
      <c r="E81" s="10">
        <v>2</v>
      </c>
      <c r="F81" s="17">
        <v>2</v>
      </c>
      <c r="G81" s="13"/>
      <c r="H81" s="39" t="s">
        <v>385</v>
      </c>
      <c r="I81" s="43"/>
      <c r="J81" s="24"/>
    </row>
    <row r="82" spans="2:10" s="1" customFormat="1" ht="31.5">
      <c r="B82" s="58"/>
      <c r="C82" s="16">
        <v>77</v>
      </c>
      <c r="D82" s="5" t="s">
        <v>190</v>
      </c>
      <c r="E82" s="10">
        <v>2</v>
      </c>
      <c r="F82" s="17">
        <v>2</v>
      </c>
      <c r="G82" s="13"/>
      <c r="H82" s="39" t="s">
        <v>385</v>
      </c>
      <c r="I82" s="43"/>
      <c r="J82" s="24"/>
    </row>
    <row r="83" spans="2:10" s="1" customFormat="1" ht="31.5">
      <c r="B83" s="58"/>
      <c r="C83" s="16">
        <v>78</v>
      </c>
      <c r="D83" s="5" t="s">
        <v>194</v>
      </c>
      <c r="E83" s="10">
        <v>2</v>
      </c>
      <c r="F83" s="17">
        <v>2</v>
      </c>
      <c r="G83" s="13"/>
      <c r="H83" s="39" t="s">
        <v>385</v>
      </c>
      <c r="I83" s="43"/>
      <c r="J83" s="24"/>
    </row>
    <row r="84" spans="2:10" s="1" customFormat="1" ht="31.5">
      <c r="B84" s="58"/>
      <c r="C84" s="16">
        <v>79</v>
      </c>
      <c r="D84" s="5" t="s">
        <v>191</v>
      </c>
      <c r="E84" s="10">
        <v>2</v>
      </c>
      <c r="F84" s="17">
        <v>2</v>
      </c>
      <c r="G84" s="13"/>
      <c r="H84" s="39" t="s">
        <v>385</v>
      </c>
      <c r="I84" s="43"/>
      <c r="J84" s="24"/>
    </row>
    <row r="85" spans="2:10" s="1" customFormat="1" ht="19.5">
      <c r="B85" s="58"/>
      <c r="C85" s="31">
        <v>80</v>
      </c>
      <c r="D85" s="32" t="s">
        <v>192</v>
      </c>
      <c r="E85" s="33">
        <v>2</v>
      </c>
      <c r="F85" s="33">
        <v>2</v>
      </c>
      <c r="G85" s="36"/>
      <c r="H85" s="40" t="s">
        <v>387</v>
      </c>
      <c r="I85" s="43"/>
      <c r="J85" s="24"/>
    </row>
    <row r="86" spans="2:10" s="1" customFormat="1" ht="31.5">
      <c r="B86" s="58"/>
      <c r="C86" s="16">
        <v>81</v>
      </c>
      <c r="D86" s="5" t="s">
        <v>193</v>
      </c>
      <c r="E86" s="10">
        <v>2</v>
      </c>
      <c r="F86" s="17">
        <v>2</v>
      </c>
      <c r="G86" s="13"/>
      <c r="H86" s="39" t="s">
        <v>385</v>
      </c>
      <c r="I86" s="43"/>
      <c r="J86" s="24"/>
    </row>
    <row r="87" spans="2:10" s="1" customFormat="1" ht="31.5">
      <c r="B87" s="58"/>
      <c r="C87" s="16">
        <v>82</v>
      </c>
      <c r="D87" s="5" t="s">
        <v>391</v>
      </c>
      <c r="E87" s="10">
        <v>2</v>
      </c>
      <c r="F87" s="17">
        <v>2</v>
      </c>
      <c r="G87" s="13"/>
      <c r="H87" s="39" t="s">
        <v>385</v>
      </c>
      <c r="I87" s="43"/>
      <c r="J87" s="24"/>
    </row>
    <row r="88" spans="2:10" s="1" customFormat="1" ht="19.5">
      <c r="B88" s="58"/>
      <c r="C88" s="16">
        <v>83</v>
      </c>
      <c r="D88" s="5" t="s">
        <v>195</v>
      </c>
      <c r="E88" s="10">
        <v>2</v>
      </c>
      <c r="F88" s="17">
        <v>2</v>
      </c>
      <c r="G88" s="13"/>
      <c r="H88" s="39" t="s">
        <v>385</v>
      </c>
      <c r="I88" s="43"/>
      <c r="J88" s="24"/>
    </row>
    <row r="89" spans="2:10" s="1" customFormat="1" ht="31.5">
      <c r="B89" s="58"/>
      <c r="C89" s="16">
        <v>84</v>
      </c>
      <c r="D89" s="5" t="s">
        <v>194</v>
      </c>
      <c r="E89" s="10">
        <v>2</v>
      </c>
      <c r="F89" s="17">
        <v>2</v>
      </c>
      <c r="G89" s="13"/>
      <c r="H89" s="39" t="s">
        <v>385</v>
      </c>
      <c r="I89" s="43"/>
      <c r="J89" s="24"/>
    </row>
    <row r="90" spans="2:10" s="1" customFormat="1" ht="19.5">
      <c r="B90" s="58"/>
      <c r="C90" s="16">
        <v>85</v>
      </c>
      <c r="D90" s="5" t="s">
        <v>390</v>
      </c>
      <c r="E90" s="10">
        <v>2</v>
      </c>
      <c r="F90" s="17">
        <v>2</v>
      </c>
      <c r="G90" s="13"/>
      <c r="H90" s="39" t="s">
        <v>385</v>
      </c>
      <c r="I90" s="43"/>
      <c r="J90" s="24"/>
    </row>
    <row r="91" spans="2:10" ht="31.5">
      <c r="B91" s="58" t="s">
        <v>250</v>
      </c>
      <c r="C91" s="16">
        <v>86</v>
      </c>
      <c r="D91" s="5" t="s">
        <v>249</v>
      </c>
      <c r="E91" s="10">
        <v>2</v>
      </c>
      <c r="F91" s="17">
        <v>2</v>
      </c>
      <c r="G91" s="2"/>
      <c r="H91" s="39" t="s">
        <v>385</v>
      </c>
      <c r="I91" s="43"/>
    </row>
    <row r="92" spans="2:10" ht="19.5">
      <c r="B92" s="58"/>
      <c r="C92" s="16">
        <v>87</v>
      </c>
      <c r="D92" s="5" t="s">
        <v>197</v>
      </c>
      <c r="E92" s="10">
        <v>2</v>
      </c>
      <c r="F92" s="17">
        <v>2</v>
      </c>
      <c r="G92" s="2"/>
      <c r="H92" s="39" t="s">
        <v>385</v>
      </c>
      <c r="I92" s="43"/>
    </row>
    <row r="93" spans="2:10" s="1" customFormat="1" ht="31.5">
      <c r="B93" s="58"/>
      <c r="C93" s="16">
        <v>88</v>
      </c>
      <c r="D93" s="5" t="s">
        <v>251</v>
      </c>
      <c r="E93" s="10">
        <v>2</v>
      </c>
      <c r="F93" s="17">
        <v>2</v>
      </c>
      <c r="G93" s="2"/>
      <c r="H93" s="39" t="s">
        <v>385</v>
      </c>
      <c r="I93" s="43"/>
      <c r="J93" s="24"/>
    </row>
    <row r="94" spans="2:10" s="1" customFormat="1" ht="31.5">
      <c r="B94" s="58"/>
      <c r="C94" s="16">
        <v>89</v>
      </c>
      <c r="D94" s="5" t="s">
        <v>196</v>
      </c>
      <c r="E94" s="10">
        <v>2</v>
      </c>
      <c r="F94" s="17">
        <v>2</v>
      </c>
      <c r="G94" s="2"/>
      <c r="H94" s="39" t="s">
        <v>385</v>
      </c>
      <c r="I94" s="43"/>
      <c r="J94" s="24"/>
    </row>
    <row r="95" spans="2:10" s="1" customFormat="1" ht="19.5">
      <c r="B95" s="58"/>
      <c r="C95" s="16">
        <v>90</v>
      </c>
      <c r="D95" s="5" t="s">
        <v>29</v>
      </c>
      <c r="E95" s="10">
        <v>2</v>
      </c>
      <c r="F95" s="17">
        <v>2</v>
      </c>
      <c r="G95" s="13"/>
      <c r="H95" s="39" t="s">
        <v>385</v>
      </c>
      <c r="I95" s="43"/>
      <c r="J95" s="24"/>
    </row>
    <row r="96" spans="2:10" ht="31.5" customHeight="1">
      <c r="B96" s="59" t="s">
        <v>53</v>
      </c>
      <c r="C96" s="16">
        <v>91</v>
      </c>
      <c r="D96" s="5" t="s">
        <v>198</v>
      </c>
      <c r="E96" s="10">
        <v>2</v>
      </c>
      <c r="F96" s="17">
        <v>2</v>
      </c>
      <c r="G96" s="14"/>
      <c r="H96" s="39" t="s">
        <v>385</v>
      </c>
      <c r="I96" s="43"/>
    </row>
    <row r="97" spans="2:11" ht="47.25">
      <c r="B97" s="60"/>
      <c r="C97" s="16">
        <v>92</v>
      </c>
      <c r="D97" s="5" t="s">
        <v>252</v>
      </c>
      <c r="E97" s="10">
        <v>0</v>
      </c>
      <c r="F97" s="17">
        <v>2</v>
      </c>
      <c r="G97" s="14"/>
      <c r="H97" s="39" t="s">
        <v>385</v>
      </c>
      <c r="I97" s="43"/>
    </row>
    <row r="98" spans="2:11" s="1" customFormat="1" ht="19.5">
      <c r="B98" s="60"/>
      <c r="C98" s="16">
        <v>93</v>
      </c>
      <c r="D98" s="5" t="s">
        <v>253</v>
      </c>
      <c r="E98" s="10">
        <v>0</v>
      </c>
      <c r="F98" s="17">
        <v>2</v>
      </c>
      <c r="G98" s="14"/>
      <c r="H98" s="39" t="s">
        <v>385</v>
      </c>
      <c r="I98" s="43"/>
      <c r="J98" s="24"/>
    </row>
    <row r="99" spans="2:11" ht="31.5">
      <c r="B99" s="60"/>
      <c r="C99" s="16">
        <v>94</v>
      </c>
      <c r="D99" s="5" t="s">
        <v>254</v>
      </c>
      <c r="E99" s="10">
        <v>0</v>
      </c>
      <c r="F99" s="17">
        <v>2</v>
      </c>
      <c r="G99" s="14"/>
      <c r="H99" s="39" t="s">
        <v>385</v>
      </c>
      <c r="I99" s="43"/>
    </row>
    <row r="100" spans="2:11" s="1" customFormat="1" ht="47.25">
      <c r="B100" s="60"/>
      <c r="C100" s="16">
        <v>95</v>
      </c>
      <c r="D100" s="5" t="s">
        <v>255</v>
      </c>
      <c r="E100" s="10">
        <v>0</v>
      </c>
      <c r="F100" s="17">
        <v>2</v>
      </c>
      <c r="G100" s="14"/>
      <c r="H100" s="39" t="s">
        <v>385</v>
      </c>
      <c r="I100" s="43"/>
      <c r="J100" s="24"/>
    </row>
    <row r="101" spans="2:11" ht="31.5">
      <c r="B101" s="60"/>
      <c r="C101" s="16">
        <v>96</v>
      </c>
      <c r="D101" s="5" t="s">
        <v>258</v>
      </c>
      <c r="E101" s="10">
        <v>2</v>
      </c>
      <c r="F101" s="17">
        <v>2</v>
      </c>
      <c r="G101" s="14"/>
      <c r="H101" s="39" t="s">
        <v>385</v>
      </c>
      <c r="I101" s="43"/>
    </row>
    <row r="102" spans="2:11" ht="31.5">
      <c r="B102" s="60"/>
      <c r="C102" s="16">
        <v>97</v>
      </c>
      <c r="D102" s="5" t="s">
        <v>256</v>
      </c>
      <c r="E102" s="10">
        <v>0</v>
      </c>
      <c r="F102" s="17">
        <v>0</v>
      </c>
      <c r="G102" s="14"/>
      <c r="H102" s="39" t="s">
        <v>385</v>
      </c>
      <c r="I102" s="43"/>
    </row>
    <row r="103" spans="2:11" s="1" customFormat="1" ht="31.5">
      <c r="B103" s="60"/>
      <c r="C103" s="16">
        <v>98</v>
      </c>
      <c r="D103" s="5" t="s">
        <v>257</v>
      </c>
      <c r="E103" s="10">
        <v>0</v>
      </c>
      <c r="F103" s="17">
        <v>2</v>
      </c>
      <c r="G103" s="14"/>
      <c r="H103" s="39" t="s">
        <v>385</v>
      </c>
      <c r="I103" s="43"/>
      <c r="J103" s="24"/>
    </row>
    <row r="104" spans="2:11" ht="31.5">
      <c r="B104" s="60"/>
      <c r="C104" s="16">
        <v>99</v>
      </c>
      <c r="D104" s="5" t="s">
        <v>259</v>
      </c>
      <c r="E104" s="10">
        <v>0</v>
      </c>
      <c r="F104" s="17">
        <v>2</v>
      </c>
      <c r="G104" s="14"/>
      <c r="H104" s="39" t="s">
        <v>385</v>
      </c>
      <c r="I104" s="43"/>
    </row>
    <row r="105" spans="2:11" ht="31.5">
      <c r="B105" s="60"/>
      <c r="C105" s="16">
        <v>100</v>
      </c>
      <c r="D105" s="5" t="s">
        <v>127</v>
      </c>
      <c r="E105" s="10">
        <v>0</v>
      </c>
      <c r="F105" s="17">
        <v>0</v>
      </c>
      <c r="G105" s="14"/>
      <c r="H105" s="39" t="s">
        <v>385</v>
      </c>
      <c r="I105" s="43"/>
      <c r="J105" s="24">
        <f>E57+E58+E59+E60+E61+E62+E63+E64+E65+E66+E67+E68+E69+E70+E71+E72+E73+E74+E75+E76+E77+E78+E79+E80+E81+E82+E83+E84+E86+E87+E88+E89+E90+E91+E92+E93+E94+E95+E96+E97+E98+E99+E100+E101+E102+E103+E104+E105</f>
        <v>63</v>
      </c>
      <c r="K105" s="24">
        <f>F57+F58+F59+F60+F61+F62+F63+F64+F65+F66+F67+F68+F69+F70+F71+F72+F73+F74+F75+F76+F77+F78+F79+F80+F81+F82+F83+F84+F86+F87+F88+F89+F90+F91+F92+F93+F94+F95+F96+F97+F98+F99+F100+F101+F102+F103+F104+F105</f>
        <v>88</v>
      </c>
    </row>
    <row r="106" spans="2:11" ht="31.5">
      <c r="B106" s="60"/>
      <c r="C106" s="16">
        <v>101</v>
      </c>
      <c r="D106" s="5" t="s">
        <v>337</v>
      </c>
      <c r="E106" s="10">
        <v>0</v>
      </c>
      <c r="F106" s="17">
        <v>2</v>
      </c>
      <c r="G106" s="14"/>
      <c r="H106" s="39" t="s">
        <v>385</v>
      </c>
      <c r="I106" s="43"/>
      <c r="J106" s="46">
        <f>E56</f>
        <v>2</v>
      </c>
      <c r="K106" s="46">
        <f>F56</f>
        <v>2</v>
      </c>
    </row>
    <row r="107" spans="2:11" s="1" customFormat="1" ht="31.5">
      <c r="B107" s="60"/>
      <c r="C107" s="16">
        <v>102</v>
      </c>
      <c r="D107" s="5" t="s">
        <v>260</v>
      </c>
      <c r="E107" s="10">
        <v>0</v>
      </c>
      <c r="F107" s="17">
        <v>2</v>
      </c>
      <c r="G107" s="14"/>
      <c r="H107" s="39" t="s">
        <v>385</v>
      </c>
      <c r="I107" s="43"/>
      <c r="J107" s="47">
        <f>E85</f>
        <v>2</v>
      </c>
      <c r="K107" s="47">
        <f>F85</f>
        <v>2</v>
      </c>
    </row>
    <row r="108" spans="2:11" s="1" customFormat="1" ht="31.5">
      <c r="B108" s="60"/>
      <c r="C108" s="16">
        <v>103</v>
      </c>
      <c r="D108" s="5" t="s">
        <v>256</v>
      </c>
      <c r="E108" s="10">
        <v>0</v>
      </c>
      <c r="F108" s="17">
        <v>2</v>
      </c>
      <c r="G108" s="14"/>
      <c r="H108" s="39" t="s">
        <v>385</v>
      </c>
      <c r="I108" s="43"/>
      <c r="J108" s="24"/>
    </row>
    <row r="109" spans="2:11" s="1" customFormat="1" ht="31.5">
      <c r="B109" s="60"/>
      <c r="C109" s="16">
        <v>104</v>
      </c>
      <c r="D109" s="5" t="s">
        <v>261</v>
      </c>
      <c r="E109" s="10">
        <v>0</v>
      </c>
      <c r="F109" s="17">
        <v>2</v>
      </c>
      <c r="G109" s="14"/>
      <c r="H109" s="39" t="s">
        <v>385</v>
      </c>
      <c r="I109" s="43"/>
      <c r="J109" s="24"/>
    </row>
    <row r="110" spans="2:11" s="1" customFormat="1" ht="19.5">
      <c r="B110" s="60"/>
      <c r="C110" s="16">
        <v>105</v>
      </c>
      <c r="D110" s="5" t="s">
        <v>263</v>
      </c>
      <c r="E110" s="10">
        <v>0</v>
      </c>
      <c r="F110" s="17">
        <v>2</v>
      </c>
      <c r="G110" s="14"/>
      <c r="H110" s="39" t="s">
        <v>385</v>
      </c>
      <c r="I110" s="43"/>
      <c r="J110" s="24"/>
    </row>
    <row r="111" spans="2:11" s="1" customFormat="1" ht="19.5">
      <c r="B111" s="61"/>
      <c r="C111" s="16">
        <v>106</v>
      </c>
      <c r="D111" s="5" t="s">
        <v>262</v>
      </c>
      <c r="E111" s="10">
        <v>0</v>
      </c>
      <c r="F111" s="17">
        <v>2</v>
      </c>
      <c r="G111" s="14"/>
      <c r="H111" s="39" t="s">
        <v>385</v>
      </c>
      <c r="I111" s="43"/>
      <c r="J111" s="24"/>
    </row>
    <row r="112" spans="2:11" ht="34.9" customHeight="1">
      <c r="B112" s="59" t="s">
        <v>50</v>
      </c>
      <c r="C112" s="16">
        <v>107</v>
      </c>
      <c r="D112" s="5" t="s">
        <v>339</v>
      </c>
      <c r="E112" s="10">
        <v>2</v>
      </c>
      <c r="F112" s="17">
        <v>2</v>
      </c>
      <c r="G112" s="2"/>
      <c r="H112" s="39" t="s">
        <v>385</v>
      </c>
      <c r="I112" s="43"/>
    </row>
    <row r="113" spans="2:10" s="1" customFormat="1" ht="19.5">
      <c r="B113" s="60"/>
      <c r="C113" s="16">
        <v>108</v>
      </c>
      <c r="D113" s="5" t="s">
        <v>218</v>
      </c>
      <c r="E113" s="10">
        <v>0</v>
      </c>
      <c r="F113" s="17">
        <v>2</v>
      </c>
      <c r="G113" s="2"/>
      <c r="H113" s="39" t="s">
        <v>385</v>
      </c>
      <c r="I113" s="43"/>
      <c r="J113" s="24"/>
    </row>
    <row r="114" spans="2:10" s="1" customFormat="1" ht="31.5">
      <c r="B114" s="60"/>
      <c r="C114" s="16">
        <v>109</v>
      </c>
      <c r="D114" s="5" t="s">
        <v>338</v>
      </c>
      <c r="E114" s="10">
        <v>1.5</v>
      </c>
      <c r="F114" s="17">
        <v>2</v>
      </c>
      <c r="G114" s="2"/>
      <c r="H114" s="39" t="s">
        <v>385</v>
      </c>
      <c r="I114" s="43"/>
      <c r="J114" s="24"/>
    </row>
    <row r="115" spans="2:10" s="1" customFormat="1" ht="19.5">
      <c r="B115" s="60"/>
      <c r="C115" s="16">
        <v>110</v>
      </c>
      <c r="D115" s="5" t="s">
        <v>267</v>
      </c>
      <c r="E115" s="10">
        <v>2</v>
      </c>
      <c r="F115" s="17">
        <v>2</v>
      </c>
      <c r="G115" s="2"/>
      <c r="H115" s="39" t="s">
        <v>385</v>
      </c>
      <c r="I115" s="43"/>
      <c r="J115" s="24"/>
    </row>
    <row r="116" spans="2:10" ht="31.5">
      <c r="B116" s="60"/>
      <c r="C116" s="16">
        <v>111</v>
      </c>
      <c r="D116" s="5" t="s">
        <v>264</v>
      </c>
      <c r="E116" s="10">
        <v>2</v>
      </c>
      <c r="F116" s="17">
        <v>2</v>
      </c>
      <c r="G116" s="14"/>
      <c r="H116" s="39" t="s">
        <v>385</v>
      </c>
      <c r="I116" s="43"/>
    </row>
    <row r="117" spans="2:10" ht="19.5">
      <c r="B117" s="60"/>
      <c r="C117" s="16">
        <v>112</v>
      </c>
      <c r="D117" s="5" t="s">
        <v>128</v>
      </c>
      <c r="E117" s="10">
        <v>2</v>
      </c>
      <c r="F117" s="17">
        <v>2</v>
      </c>
      <c r="G117" s="14"/>
      <c r="H117" s="39" t="s">
        <v>385</v>
      </c>
      <c r="I117" s="43"/>
    </row>
    <row r="118" spans="2:10" s="1" customFormat="1" ht="31.5">
      <c r="B118" s="60"/>
      <c r="C118" s="16">
        <v>113</v>
      </c>
      <c r="D118" s="5" t="s">
        <v>268</v>
      </c>
      <c r="E118" s="10">
        <v>2</v>
      </c>
      <c r="F118" s="17">
        <v>2</v>
      </c>
      <c r="G118" s="14"/>
      <c r="H118" s="39" t="s">
        <v>385</v>
      </c>
      <c r="I118" s="43"/>
      <c r="J118" s="24"/>
    </row>
    <row r="119" spans="2:10" s="1" customFormat="1" ht="31.5">
      <c r="B119" s="60"/>
      <c r="C119" s="16">
        <v>114</v>
      </c>
      <c r="D119" s="5" t="s">
        <v>269</v>
      </c>
      <c r="E119" s="10">
        <v>2</v>
      </c>
      <c r="F119" s="17">
        <v>2</v>
      </c>
      <c r="G119" s="14"/>
      <c r="H119" s="39" t="s">
        <v>385</v>
      </c>
      <c r="I119" s="43"/>
      <c r="J119" s="24"/>
    </row>
    <row r="120" spans="2:10" s="1" customFormat="1" ht="31.5">
      <c r="B120" s="60"/>
      <c r="C120" s="16">
        <v>115</v>
      </c>
      <c r="D120" s="5" t="s">
        <v>266</v>
      </c>
      <c r="E120" s="10">
        <v>2</v>
      </c>
      <c r="F120" s="17">
        <v>2</v>
      </c>
      <c r="G120" s="14"/>
      <c r="H120" s="39" t="s">
        <v>385</v>
      </c>
      <c r="I120" s="43"/>
      <c r="J120" s="24"/>
    </row>
    <row r="121" spans="2:10" s="1" customFormat="1" ht="31.5">
      <c r="B121" s="60"/>
      <c r="C121" s="16">
        <v>116</v>
      </c>
      <c r="D121" s="5" t="s">
        <v>265</v>
      </c>
      <c r="E121" s="10">
        <v>2</v>
      </c>
      <c r="F121" s="17">
        <v>2</v>
      </c>
      <c r="G121" s="14"/>
      <c r="H121" s="39" t="s">
        <v>385</v>
      </c>
      <c r="I121" s="43"/>
      <c r="J121" s="24"/>
    </row>
    <row r="122" spans="2:10" s="1" customFormat="1" ht="31.5">
      <c r="B122" s="60"/>
      <c r="C122" s="16">
        <v>117</v>
      </c>
      <c r="D122" s="5" t="s">
        <v>188</v>
      </c>
      <c r="E122" s="10">
        <v>2</v>
      </c>
      <c r="F122" s="17">
        <v>2</v>
      </c>
      <c r="G122" s="14"/>
      <c r="H122" s="39" t="s">
        <v>385</v>
      </c>
      <c r="I122" s="43"/>
      <c r="J122" s="24"/>
    </row>
    <row r="123" spans="2:10" s="1" customFormat="1" ht="31.5">
      <c r="B123" s="60"/>
      <c r="C123" s="16">
        <v>118</v>
      </c>
      <c r="D123" s="5" t="s">
        <v>199</v>
      </c>
      <c r="E123" s="10">
        <v>2</v>
      </c>
      <c r="F123" s="17">
        <v>2</v>
      </c>
      <c r="G123" s="14"/>
      <c r="H123" s="39" t="s">
        <v>385</v>
      </c>
      <c r="I123" s="43"/>
      <c r="J123" s="24"/>
    </row>
    <row r="124" spans="2:10" s="1" customFormat="1" ht="31.5">
      <c r="B124" s="60"/>
      <c r="C124" s="16">
        <v>119</v>
      </c>
      <c r="D124" s="5" t="s">
        <v>200</v>
      </c>
      <c r="E124" s="10">
        <v>2</v>
      </c>
      <c r="F124" s="17">
        <v>2</v>
      </c>
      <c r="G124" s="14"/>
      <c r="H124" s="39" t="s">
        <v>385</v>
      </c>
      <c r="I124" s="43"/>
      <c r="J124" s="24"/>
    </row>
    <row r="125" spans="2:10" s="1" customFormat="1" ht="19.5">
      <c r="B125" s="60"/>
      <c r="C125" s="16">
        <v>120</v>
      </c>
      <c r="D125" s="5" t="s">
        <v>51</v>
      </c>
      <c r="E125" s="10">
        <v>2</v>
      </c>
      <c r="F125" s="17">
        <v>2</v>
      </c>
      <c r="G125" s="14"/>
      <c r="H125" s="39" t="s">
        <v>385</v>
      </c>
      <c r="I125" s="43"/>
      <c r="J125" s="24"/>
    </row>
    <row r="126" spans="2:10" s="1" customFormat="1" ht="19.5">
      <c r="B126" s="61"/>
      <c r="C126" s="16">
        <v>121</v>
      </c>
      <c r="D126" s="5" t="s">
        <v>52</v>
      </c>
      <c r="E126" s="10">
        <v>2</v>
      </c>
      <c r="F126" s="17">
        <v>2</v>
      </c>
      <c r="G126" s="14"/>
      <c r="H126" s="39" t="s">
        <v>385</v>
      </c>
      <c r="I126" s="43"/>
      <c r="J126" s="24"/>
    </row>
    <row r="127" spans="2:10" ht="47.25">
      <c r="B127" s="58" t="s">
        <v>58</v>
      </c>
      <c r="C127" s="16">
        <v>122</v>
      </c>
      <c r="D127" s="5" t="s">
        <v>340</v>
      </c>
      <c r="E127" s="10">
        <v>1</v>
      </c>
      <c r="F127" s="17">
        <v>2</v>
      </c>
      <c r="G127" s="12"/>
      <c r="H127" s="39" t="s">
        <v>385</v>
      </c>
      <c r="I127" s="43"/>
    </row>
    <row r="128" spans="2:10" ht="19.5">
      <c r="B128" s="58"/>
      <c r="C128" s="16">
        <v>123</v>
      </c>
      <c r="D128" s="5" t="s">
        <v>130</v>
      </c>
      <c r="E128" s="10">
        <v>2</v>
      </c>
      <c r="F128" s="17">
        <v>2</v>
      </c>
      <c r="G128" s="14"/>
      <c r="H128" s="39" t="s">
        <v>385</v>
      </c>
      <c r="I128" s="43"/>
    </row>
    <row r="129" spans="2:10" ht="19.5">
      <c r="B129" s="58"/>
      <c r="C129" s="16">
        <v>124</v>
      </c>
      <c r="D129" s="5" t="s">
        <v>131</v>
      </c>
      <c r="E129" s="10">
        <v>2</v>
      </c>
      <c r="F129" s="17">
        <v>2</v>
      </c>
      <c r="G129" s="14"/>
      <c r="H129" s="39" t="s">
        <v>385</v>
      </c>
      <c r="I129" s="43"/>
    </row>
    <row r="130" spans="2:10" ht="19.5">
      <c r="B130" s="58"/>
      <c r="C130" s="16">
        <v>125</v>
      </c>
      <c r="D130" s="5" t="s">
        <v>132</v>
      </c>
      <c r="E130" s="10">
        <v>2</v>
      </c>
      <c r="F130" s="17">
        <v>2</v>
      </c>
      <c r="G130" s="14"/>
      <c r="H130" s="39" t="s">
        <v>385</v>
      </c>
      <c r="I130" s="43"/>
    </row>
    <row r="131" spans="2:10" ht="19.5">
      <c r="B131" s="58"/>
      <c r="C131" s="16">
        <v>126</v>
      </c>
      <c r="D131" s="5" t="s">
        <v>129</v>
      </c>
      <c r="E131" s="10">
        <v>2</v>
      </c>
      <c r="F131" s="17">
        <v>2</v>
      </c>
      <c r="G131" s="14"/>
      <c r="H131" s="39" t="s">
        <v>385</v>
      </c>
      <c r="I131" s="43"/>
    </row>
    <row r="132" spans="2:10" s="1" customFormat="1" ht="19.5">
      <c r="B132" s="58"/>
      <c r="C132" s="16">
        <v>127</v>
      </c>
      <c r="D132" s="5" t="s">
        <v>133</v>
      </c>
      <c r="E132" s="10">
        <v>2</v>
      </c>
      <c r="F132" s="17">
        <v>2</v>
      </c>
      <c r="G132" s="14"/>
      <c r="H132" s="39" t="s">
        <v>385</v>
      </c>
      <c r="I132" s="43"/>
      <c r="J132" s="24"/>
    </row>
    <row r="133" spans="2:10" ht="47.25">
      <c r="B133" s="58"/>
      <c r="C133" s="16">
        <v>128</v>
      </c>
      <c r="D133" s="5" t="s">
        <v>134</v>
      </c>
      <c r="E133" s="10">
        <v>2</v>
      </c>
      <c r="F133" s="17">
        <v>2</v>
      </c>
      <c r="G133" s="2"/>
      <c r="H133" s="39" t="s">
        <v>385</v>
      </c>
      <c r="I133" s="43"/>
    </row>
    <row r="134" spans="2:10" ht="31.5">
      <c r="B134" s="58" t="s">
        <v>41</v>
      </c>
      <c r="C134" s="16">
        <v>129</v>
      </c>
      <c r="D134" s="5" t="s">
        <v>270</v>
      </c>
      <c r="E134" s="10">
        <v>2</v>
      </c>
      <c r="F134" s="17">
        <v>2</v>
      </c>
      <c r="G134" s="2"/>
      <c r="H134" s="39" t="s">
        <v>385</v>
      </c>
      <c r="I134" s="43"/>
    </row>
    <row r="135" spans="2:10" ht="19.5">
      <c r="B135" s="58"/>
      <c r="C135" s="16">
        <v>130</v>
      </c>
      <c r="D135" s="5" t="s">
        <v>135</v>
      </c>
      <c r="E135" s="10">
        <v>1.5</v>
      </c>
      <c r="F135" s="17">
        <v>2</v>
      </c>
      <c r="G135" s="2"/>
      <c r="H135" s="39" t="s">
        <v>385</v>
      </c>
      <c r="I135" s="43"/>
    </row>
    <row r="136" spans="2:10" ht="30" customHeight="1">
      <c r="B136" s="58"/>
      <c r="C136" s="31">
        <v>131</v>
      </c>
      <c r="D136" s="32" t="s">
        <v>341</v>
      </c>
      <c r="E136" s="33">
        <v>2</v>
      </c>
      <c r="F136" s="33">
        <v>2</v>
      </c>
      <c r="G136" s="34"/>
      <c r="H136" s="40" t="s">
        <v>387</v>
      </c>
      <c r="I136" s="43"/>
    </row>
    <row r="137" spans="2:10" ht="19.5">
      <c r="B137" s="58"/>
      <c r="C137" s="16">
        <v>132</v>
      </c>
      <c r="D137" s="5" t="s">
        <v>136</v>
      </c>
      <c r="E137" s="10">
        <v>2</v>
      </c>
      <c r="F137" s="17">
        <v>2</v>
      </c>
      <c r="G137" s="2"/>
      <c r="H137" s="39" t="s">
        <v>385</v>
      </c>
      <c r="I137" s="43"/>
    </row>
    <row r="138" spans="2:10" ht="19.5">
      <c r="B138" s="58"/>
      <c r="C138" s="16">
        <v>133</v>
      </c>
      <c r="D138" s="5" t="s">
        <v>137</v>
      </c>
      <c r="E138" s="10">
        <v>2</v>
      </c>
      <c r="F138" s="17">
        <v>2</v>
      </c>
      <c r="G138" s="2"/>
      <c r="H138" s="39" t="s">
        <v>385</v>
      </c>
      <c r="I138" s="43"/>
    </row>
    <row r="139" spans="2:10" ht="19.5">
      <c r="B139" s="58"/>
      <c r="C139" s="16">
        <v>134</v>
      </c>
      <c r="D139" s="6" t="s">
        <v>138</v>
      </c>
      <c r="E139" s="10">
        <v>2</v>
      </c>
      <c r="F139" s="17">
        <v>2</v>
      </c>
      <c r="G139" s="2"/>
      <c r="H139" s="39" t="s">
        <v>385</v>
      </c>
      <c r="I139" s="43"/>
    </row>
    <row r="140" spans="2:10" ht="19.5">
      <c r="B140" s="58"/>
      <c r="C140" s="16">
        <v>135</v>
      </c>
      <c r="D140" s="6" t="s">
        <v>139</v>
      </c>
      <c r="E140" s="10">
        <v>2</v>
      </c>
      <c r="F140" s="17">
        <v>2</v>
      </c>
      <c r="G140" s="2"/>
      <c r="H140" s="39" t="s">
        <v>385</v>
      </c>
      <c r="I140" s="43"/>
    </row>
    <row r="141" spans="2:10" ht="19.5">
      <c r="B141" s="58"/>
      <c r="C141" s="16">
        <v>136</v>
      </c>
      <c r="D141" s="6" t="s">
        <v>140</v>
      </c>
      <c r="E141" s="10">
        <v>2</v>
      </c>
      <c r="F141" s="17">
        <v>2</v>
      </c>
      <c r="G141" s="2"/>
      <c r="H141" s="39" t="s">
        <v>385</v>
      </c>
      <c r="I141" s="43"/>
    </row>
    <row r="142" spans="2:10" ht="19.5">
      <c r="B142" s="58"/>
      <c r="C142" s="16">
        <v>137</v>
      </c>
      <c r="D142" s="6" t="s">
        <v>141</v>
      </c>
      <c r="E142" s="10">
        <v>2</v>
      </c>
      <c r="F142" s="17">
        <v>2</v>
      </c>
      <c r="G142" s="2"/>
      <c r="H142" s="39" t="s">
        <v>385</v>
      </c>
      <c r="I142" s="43"/>
    </row>
    <row r="143" spans="2:10" ht="19.5">
      <c r="B143" s="62" t="s">
        <v>46</v>
      </c>
      <c r="C143" s="16">
        <v>138</v>
      </c>
      <c r="D143" s="5" t="s">
        <v>42</v>
      </c>
      <c r="E143" s="10">
        <v>2</v>
      </c>
      <c r="F143" s="17">
        <v>2</v>
      </c>
      <c r="G143" s="2"/>
      <c r="H143" s="39" t="s">
        <v>385</v>
      </c>
      <c r="I143" s="43"/>
    </row>
    <row r="144" spans="2:10" ht="19.5">
      <c r="B144" s="62"/>
      <c r="C144" s="16">
        <v>139</v>
      </c>
      <c r="D144" s="5" t="s">
        <v>43</v>
      </c>
      <c r="E144" s="10">
        <v>2</v>
      </c>
      <c r="F144" s="17">
        <v>2</v>
      </c>
      <c r="G144" s="2"/>
      <c r="H144" s="39" t="s">
        <v>385</v>
      </c>
      <c r="I144" s="43"/>
    </row>
    <row r="145" spans="2:11" ht="19.5">
      <c r="B145" s="62"/>
      <c r="C145" s="16">
        <v>140</v>
      </c>
      <c r="D145" s="5" t="s">
        <v>44</v>
      </c>
      <c r="E145" s="10">
        <v>2</v>
      </c>
      <c r="F145" s="17">
        <v>2</v>
      </c>
      <c r="G145" s="2"/>
      <c r="H145" s="39" t="s">
        <v>385</v>
      </c>
      <c r="I145" s="43"/>
    </row>
    <row r="146" spans="2:11" ht="19.5">
      <c r="B146" s="62"/>
      <c r="C146" s="16">
        <v>141</v>
      </c>
      <c r="D146" s="5" t="s">
        <v>45</v>
      </c>
      <c r="E146" s="10">
        <v>2</v>
      </c>
      <c r="F146" s="17">
        <v>2</v>
      </c>
      <c r="G146" s="2"/>
      <c r="H146" s="39" t="s">
        <v>385</v>
      </c>
      <c r="I146" s="43"/>
    </row>
    <row r="147" spans="2:11" ht="19.5">
      <c r="B147" s="62"/>
      <c r="C147" s="16">
        <v>142</v>
      </c>
      <c r="D147" s="5" t="s">
        <v>47</v>
      </c>
      <c r="E147" s="10">
        <v>2</v>
      </c>
      <c r="F147" s="17">
        <v>2</v>
      </c>
      <c r="G147" s="2"/>
      <c r="H147" s="39" t="s">
        <v>385</v>
      </c>
      <c r="I147" s="43"/>
    </row>
    <row r="148" spans="2:11" ht="19.5">
      <c r="B148" s="62"/>
      <c r="C148" s="16">
        <v>143</v>
      </c>
      <c r="D148" s="5" t="s">
        <v>48</v>
      </c>
      <c r="E148" s="10">
        <v>2</v>
      </c>
      <c r="F148" s="17">
        <v>2</v>
      </c>
      <c r="G148" s="2"/>
      <c r="H148" s="39" t="s">
        <v>385</v>
      </c>
      <c r="I148" s="43"/>
    </row>
    <row r="149" spans="2:11" ht="19.5">
      <c r="B149" s="58" t="s">
        <v>49</v>
      </c>
      <c r="C149" s="16">
        <v>144</v>
      </c>
      <c r="D149" s="5" t="s">
        <v>145</v>
      </c>
      <c r="E149" s="10">
        <v>1.5</v>
      </c>
      <c r="F149" s="17">
        <v>2</v>
      </c>
      <c r="G149" s="2"/>
      <c r="H149" s="39" t="s">
        <v>385</v>
      </c>
      <c r="I149" s="43"/>
    </row>
    <row r="150" spans="2:11" s="1" customFormat="1" ht="19.5">
      <c r="B150" s="58"/>
      <c r="C150" s="16">
        <v>145</v>
      </c>
      <c r="D150" s="8" t="s">
        <v>146</v>
      </c>
      <c r="E150" s="10">
        <v>1</v>
      </c>
      <c r="F150" s="17">
        <v>2</v>
      </c>
      <c r="G150" s="2"/>
      <c r="H150" s="39" t="s">
        <v>385</v>
      </c>
      <c r="I150" s="43"/>
      <c r="J150" s="24"/>
    </row>
    <row r="151" spans="2:11" ht="19.5">
      <c r="B151" s="58"/>
      <c r="C151" s="16">
        <v>146</v>
      </c>
      <c r="D151" s="5" t="s">
        <v>142</v>
      </c>
      <c r="E151" s="10">
        <v>1</v>
      </c>
      <c r="F151" s="17">
        <v>2</v>
      </c>
      <c r="G151" s="2"/>
      <c r="H151" s="39" t="s">
        <v>385</v>
      </c>
      <c r="I151" s="43"/>
    </row>
    <row r="152" spans="2:11" ht="19.5">
      <c r="B152" s="58"/>
      <c r="C152" s="16">
        <v>147</v>
      </c>
      <c r="D152" s="5" t="s">
        <v>143</v>
      </c>
      <c r="E152" s="10">
        <v>1</v>
      </c>
      <c r="F152" s="17">
        <v>2</v>
      </c>
      <c r="G152" s="2"/>
      <c r="H152" s="39" t="s">
        <v>385</v>
      </c>
      <c r="I152" s="43"/>
    </row>
    <row r="153" spans="2:11" ht="19.5">
      <c r="B153" s="58"/>
      <c r="C153" s="16">
        <v>148</v>
      </c>
      <c r="D153" s="5" t="s">
        <v>144</v>
      </c>
      <c r="E153" s="10">
        <v>1</v>
      </c>
      <c r="F153" s="17">
        <v>2</v>
      </c>
      <c r="G153" s="2"/>
      <c r="H153" s="39" t="s">
        <v>385</v>
      </c>
      <c r="I153" s="43"/>
    </row>
    <row r="154" spans="2:11" ht="19.5">
      <c r="B154" s="58" t="s">
        <v>59</v>
      </c>
      <c r="C154" s="16">
        <v>149</v>
      </c>
      <c r="D154" s="9" t="s">
        <v>147</v>
      </c>
      <c r="E154" s="10">
        <v>2</v>
      </c>
      <c r="F154" s="17">
        <v>2</v>
      </c>
      <c r="G154" s="14"/>
      <c r="H154" s="39" t="s">
        <v>385</v>
      </c>
      <c r="I154" s="43"/>
    </row>
    <row r="155" spans="2:11" ht="19.5">
      <c r="B155" s="58"/>
      <c r="C155" s="16">
        <v>150</v>
      </c>
      <c r="D155" s="5" t="s">
        <v>148</v>
      </c>
      <c r="E155" s="10">
        <v>2</v>
      </c>
      <c r="F155" s="17">
        <v>2</v>
      </c>
      <c r="G155" s="14"/>
      <c r="H155" s="39" t="s">
        <v>385</v>
      </c>
      <c r="I155" s="43"/>
      <c r="J155" s="24">
        <f>E106+E107+E108+E109+E110+E111+E112+E113+E114+E115+E116+E117+E118+E119+E120+E121+E122+E123+E124+E125+E126+E127+E128+E129+E130+E131+E132+E133+E134+E135+E137+E138+E139+E140+E141+E142+E143+E144+E145+E146+E147+E148+E149+E150+E151+E152+E153+E154+E155</f>
        <v>77.5</v>
      </c>
      <c r="K155" s="24">
        <f>F106+F107+F108+F109+F110+F111+F112+F113+F114+F115+F116+F117+F118+F119+F120+F121+F122+F123+F124+F125+F126+F127+F128+F129+F130+F131+F132+F133+F134+F135+F137+F138+F139+F140+F141+F142+F143+F144+F145+F146+F147+F148+F149+F150+F151+F152+F153+F154+F155</f>
        <v>98</v>
      </c>
    </row>
    <row r="156" spans="2:11" ht="31.5">
      <c r="B156" s="58"/>
      <c r="C156" s="16">
        <v>151</v>
      </c>
      <c r="D156" s="5" t="s">
        <v>60</v>
      </c>
      <c r="E156" s="10">
        <v>2</v>
      </c>
      <c r="F156" s="17">
        <v>2</v>
      </c>
      <c r="G156" s="14"/>
      <c r="H156" s="39" t="s">
        <v>385</v>
      </c>
      <c r="I156" s="43"/>
      <c r="J156" s="47">
        <f>E136</f>
        <v>2</v>
      </c>
      <c r="K156" s="47">
        <f>F136</f>
        <v>2</v>
      </c>
    </row>
    <row r="157" spans="2:11" ht="19.5">
      <c r="B157" s="58"/>
      <c r="C157" s="16">
        <v>152</v>
      </c>
      <c r="D157" s="5" t="s">
        <v>61</v>
      </c>
      <c r="E157" s="10">
        <v>2</v>
      </c>
      <c r="F157" s="17">
        <v>2</v>
      </c>
      <c r="G157" s="14"/>
      <c r="H157" s="39" t="s">
        <v>385</v>
      </c>
      <c r="I157" s="43"/>
    </row>
    <row r="158" spans="2:11" ht="31.5">
      <c r="B158" s="58"/>
      <c r="C158" s="16">
        <v>153</v>
      </c>
      <c r="D158" s="5" t="s">
        <v>149</v>
      </c>
      <c r="E158" s="10">
        <v>2</v>
      </c>
      <c r="F158" s="17">
        <v>2</v>
      </c>
      <c r="G158" s="14"/>
      <c r="H158" s="39" t="s">
        <v>385</v>
      </c>
      <c r="I158" s="43"/>
    </row>
    <row r="159" spans="2:11" ht="19.5">
      <c r="B159" s="58" t="s">
        <v>62</v>
      </c>
      <c r="C159" s="16">
        <v>154</v>
      </c>
      <c r="D159" s="5" t="s">
        <v>150</v>
      </c>
      <c r="E159" s="10">
        <v>2</v>
      </c>
      <c r="F159" s="17">
        <v>2</v>
      </c>
      <c r="G159" s="14"/>
      <c r="H159" s="39" t="s">
        <v>385</v>
      </c>
      <c r="I159" s="43"/>
    </row>
    <row r="160" spans="2:11" ht="31.5">
      <c r="B160" s="58"/>
      <c r="C160" s="16">
        <v>155</v>
      </c>
      <c r="D160" s="5" t="s">
        <v>152</v>
      </c>
      <c r="E160" s="10">
        <v>1</v>
      </c>
      <c r="F160" s="17">
        <v>2</v>
      </c>
      <c r="G160" s="14"/>
      <c r="H160" s="39" t="s">
        <v>385</v>
      </c>
      <c r="I160" s="43"/>
    </row>
    <row r="161" spans="2:10" ht="19.5">
      <c r="B161" s="58"/>
      <c r="C161" s="16">
        <v>156</v>
      </c>
      <c r="D161" s="5" t="s">
        <v>63</v>
      </c>
      <c r="E161" s="10">
        <v>2</v>
      </c>
      <c r="F161" s="17">
        <v>2</v>
      </c>
      <c r="G161" s="14"/>
      <c r="H161" s="39" t="s">
        <v>385</v>
      </c>
      <c r="I161" s="43"/>
    </row>
    <row r="162" spans="2:10" ht="31.5">
      <c r="B162" s="58"/>
      <c r="C162" s="16">
        <v>157</v>
      </c>
      <c r="D162" s="5" t="s">
        <v>151</v>
      </c>
      <c r="E162" s="10">
        <v>2</v>
      </c>
      <c r="F162" s="17">
        <v>2</v>
      </c>
      <c r="G162" s="14"/>
      <c r="H162" s="39" t="s">
        <v>385</v>
      </c>
      <c r="I162" s="43"/>
    </row>
    <row r="163" spans="2:10" ht="19.5">
      <c r="B163" s="58"/>
      <c r="C163" s="16">
        <v>158</v>
      </c>
      <c r="D163" s="5" t="s">
        <v>153</v>
      </c>
      <c r="E163" s="10">
        <v>0</v>
      </c>
      <c r="F163" s="17">
        <v>2</v>
      </c>
      <c r="G163" s="14"/>
      <c r="H163" s="39" t="s">
        <v>385</v>
      </c>
      <c r="I163" s="43"/>
    </row>
    <row r="164" spans="2:10" ht="19.5">
      <c r="B164" s="58" t="s">
        <v>64</v>
      </c>
      <c r="C164" s="16">
        <v>159</v>
      </c>
      <c r="D164" s="5" t="s">
        <v>65</v>
      </c>
      <c r="E164" s="10">
        <v>2</v>
      </c>
      <c r="F164" s="17">
        <v>2</v>
      </c>
      <c r="G164" s="14"/>
      <c r="H164" s="39" t="s">
        <v>385</v>
      </c>
      <c r="I164" s="43"/>
    </row>
    <row r="165" spans="2:10" ht="19.5">
      <c r="B165" s="58"/>
      <c r="C165" s="16">
        <v>160</v>
      </c>
      <c r="D165" s="5" t="s">
        <v>271</v>
      </c>
      <c r="E165" s="10">
        <v>2</v>
      </c>
      <c r="F165" s="17">
        <v>2</v>
      </c>
      <c r="G165" s="14"/>
      <c r="H165" s="39" t="s">
        <v>385</v>
      </c>
      <c r="I165" s="43"/>
    </row>
    <row r="166" spans="2:10" ht="19.5">
      <c r="B166" s="58"/>
      <c r="C166" s="16">
        <v>161</v>
      </c>
      <c r="D166" s="5" t="s">
        <v>66</v>
      </c>
      <c r="E166" s="10">
        <v>2</v>
      </c>
      <c r="F166" s="17">
        <v>2</v>
      </c>
      <c r="G166" s="14"/>
      <c r="H166" s="39" t="s">
        <v>385</v>
      </c>
      <c r="I166" s="43"/>
    </row>
    <row r="167" spans="2:10" ht="34.9" customHeight="1">
      <c r="B167" s="59" t="s">
        <v>342</v>
      </c>
      <c r="C167" s="16">
        <v>162</v>
      </c>
      <c r="D167" s="5" t="s">
        <v>154</v>
      </c>
      <c r="E167" s="10">
        <v>1</v>
      </c>
      <c r="F167" s="17">
        <v>2</v>
      </c>
      <c r="G167" s="13"/>
      <c r="H167" s="39" t="s">
        <v>385</v>
      </c>
      <c r="I167" s="43"/>
    </row>
    <row r="168" spans="2:10" ht="19.5">
      <c r="B168" s="60"/>
      <c r="C168" s="16">
        <v>163</v>
      </c>
      <c r="D168" s="5" t="s">
        <v>155</v>
      </c>
      <c r="E168" s="10">
        <v>1</v>
      </c>
      <c r="F168" s="17">
        <v>2</v>
      </c>
      <c r="G168" s="13"/>
      <c r="H168" s="39" t="s">
        <v>385</v>
      </c>
      <c r="I168" s="43"/>
    </row>
    <row r="169" spans="2:10" ht="31.5">
      <c r="B169" s="60"/>
      <c r="C169" s="16">
        <v>164</v>
      </c>
      <c r="D169" s="5" t="s">
        <v>156</v>
      </c>
      <c r="E169" s="10">
        <v>2</v>
      </c>
      <c r="F169" s="17">
        <v>2</v>
      </c>
      <c r="G169" s="13"/>
      <c r="H169" s="39" t="s">
        <v>385</v>
      </c>
      <c r="I169" s="43"/>
    </row>
    <row r="170" spans="2:10" ht="19.5">
      <c r="B170" s="60"/>
      <c r="C170" s="16">
        <v>165</v>
      </c>
      <c r="D170" s="5" t="s">
        <v>157</v>
      </c>
      <c r="E170" s="10">
        <v>0</v>
      </c>
      <c r="F170" s="17">
        <v>2</v>
      </c>
      <c r="G170" s="13"/>
      <c r="H170" s="39" t="s">
        <v>385</v>
      </c>
      <c r="I170" s="43"/>
    </row>
    <row r="171" spans="2:10" s="1" customFormat="1" ht="19.5">
      <c r="B171" s="61"/>
      <c r="C171" s="16">
        <v>166</v>
      </c>
      <c r="D171" s="5" t="s">
        <v>219</v>
      </c>
      <c r="E171" s="10">
        <v>2</v>
      </c>
      <c r="F171" s="17">
        <v>2</v>
      </c>
      <c r="G171" s="13"/>
      <c r="H171" s="39" t="s">
        <v>385</v>
      </c>
      <c r="I171" s="43"/>
      <c r="J171" s="24"/>
    </row>
    <row r="172" spans="2:10" ht="31.5">
      <c r="B172" s="58" t="s">
        <v>67</v>
      </c>
      <c r="C172" s="16">
        <v>167</v>
      </c>
      <c r="D172" s="5" t="s">
        <v>272</v>
      </c>
      <c r="E172" s="10">
        <v>2</v>
      </c>
      <c r="F172" s="17">
        <v>2</v>
      </c>
      <c r="G172" s="12"/>
      <c r="H172" s="39" t="s">
        <v>385</v>
      </c>
      <c r="I172" s="43"/>
    </row>
    <row r="173" spans="2:10" s="1" customFormat="1" ht="47.25">
      <c r="B173" s="58"/>
      <c r="C173" s="16">
        <v>168</v>
      </c>
      <c r="D173" s="5" t="s">
        <v>273</v>
      </c>
      <c r="E173" s="10">
        <v>2</v>
      </c>
      <c r="F173" s="17">
        <v>2</v>
      </c>
      <c r="G173" s="12"/>
      <c r="H173" s="39" t="s">
        <v>385</v>
      </c>
      <c r="I173" s="43"/>
      <c r="J173" s="24"/>
    </row>
    <row r="174" spans="2:10" s="1" customFormat="1" ht="19.5">
      <c r="B174" s="58"/>
      <c r="C174" s="16">
        <v>169</v>
      </c>
      <c r="D174" s="5" t="s">
        <v>220</v>
      </c>
      <c r="E174" s="10">
        <v>2</v>
      </c>
      <c r="F174" s="17">
        <v>2</v>
      </c>
      <c r="G174" s="12"/>
      <c r="H174" s="39" t="s">
        <v>385</v>
      </c>
      <c r="I174" s="43"/>
      <c r="J174" s="24"/>
    </row>
    <row r="175" spans="2:10" ht="19.5">
      <c r="B175" s="58"/>
      <c r="C175" s="16">
        <v>170</v>
      </c>
      <c r="D175" s="5" t="s">
        <v>68</v>
      </c>
      <c r="E175" s="10">
        <v>1.5</v>
      </c>
      <c r="F175" s="17">
        <v>2</v>
      </c>
      <c r="G175" s="12"/>
      <c r="H175" s="39" t="s">
        <v>385</v>
      </c>
      <c r="I175" s="43"/>
    </row>
    <row r="176" spans="2:10" ht="19.5">
      <c r="B176" s="58"/>
      <c r="C176" s="16">
        <v>171</v>
      </c>
      <c r="D176" s="5" t="s">
        <v>69</v>
      </c>
      <c r="E176" s="10">
        <v>2</v>
      </c>
      <c r="F176" s="17">
        <v>2</v>
      </c>
      <c r="G176" s="13"/>
      <c r="H176" s="39" t="s">
        <v>385</v>
      </c>
      <c r="I176" s="43"/>
    </row>
    <row r="177" spans="2:10" ht="19.5">
      <c r="B177" s="58"/>
      <c r="C177" s="16">
        <v>172</v>
      </c>
      <c r="D177" s="5" t="s">
        <v>70</v>
      </c>
      <c r="E177" s="10">
        <v>2</v>
      </c>
      <c r="F177" s="17">
        <v>2</v>
      </c>
      <c r="G177" s="13"/>
      <c r="H177" s="39" t="s">
        <v>385</v>
      </c>
      <c r="I177" s="43"/>
    </row>
    <row r="178" spans="2:10" ht="19.5">
      <c r="B178" s="58" t="s">
        <v>38</v>
      </c>
      <c r="C178" s="16">
        <v>173</v>
      </c>
      <c r="D178" s="5" t="s">
        <v>39</v>
      </c>
      <c r="E178" s="10">
        <v>2</v>
      </c>
      <c r="F178" s="17">
        <v>2</v>
      </c>
      <c r="G178" s="2"/>
      <c r="H178" s="39" t="s">
        <v>385</v>
      </c>
      <c r="I178" s="43"/>
    </row>
    <row r="179" spans="2:10" ht="19.5">
      <c r="B179" s="58"/>
      <c r="C179" s="16">
        <v>174</v>
      </c>
      <c r="D179" s="5" t="s">
        <v>274</v>
      </c>
      <c r="E179" s="10">
        <v>2</v>
      </c>
      <c r="F179" s="17">
        <v>2</v>
      </c>
      <c r="G179" s="2"/>
      <c r="H179" s="39" t="s">
        <v>385</v>
      </c>
      <c r="I179" s="43"/>
    </row>
    <row r="180" spans="2:10" ht="19.5">
      <c r="B180" s="58"/>
      <c r="C180" s="16">
        <v>175</v>
      </c>
      <c r="D180" s="5" t="s">
        <v>40</v>
      </c>
      <c r="E180" s="10">
        <v>2</v>
      </c>
      <c r="F180" s="17">
        <v>2</v>
      </c>
      <c r="G180" s="2"/>
      <c r="H180" s="39" t="s">
        <v>385</v>
      </c>
      <c r="I180" s="43"/>
    </row>
    <row r="181" spans="2:10" ht="31.5">
      <c r="B181" s="58" t="s">
        <v>54</v>
      </c>
      <c r="C181" s="16">
        <v>176</v>
      </c>
      <c r="D181" s="5" t="s">
        <v>55</v>
      </c>
      <c r="E181" s="10">
        <v>2</v>
      </c>
      <c r="F181" s="17">
        <v>2</v>
      </c>
      <c r="G181" s="14"/>
      <c r="H181" s="39" t="s">
        <v>385</v>
      </c>
      <c r="I181" s="43"/>
    </row>
    <row r="182" spans="2:10" ht="31.5">
      <c r="B182" s="58"/>
      <c r="C182" s="16">
        <v>177</v>
      </c>
      <c r="D182" s="5" t="s">
        <v>56</v>
      </c>
      <c r="E182" s="10">
        <v>2</v>
      </c>
      <c r="F182" s="17">
        <v>2</v>
      </c>
      <c r="G182" s="14"/>
      <c r="H182" s="39" t="s">
        <v>385</v>
      </c>
      <c r="I182" s="43"/>
    </row>
    <row r="183" spans="2:10" ht="19.5">
      <c r="B183" s="58"/>
      <c r="C183" s="16">
        <v>178</v>
      </c>
      <c r="D183" s="5" t="s">
        <v>57</v>
      </c>
      <c r="E183" s="10">
        <v>2</v>
      </c>
      <c r="F183" s="17">
        <v>2</v>
      </c>
      <c r="G183" s="14"/>
      <c r="H183" s="39" t="s">
        <v>385</v>
      </c>
      <c r="I183" s="43"/>
    </row>
    <row r="184" spans="2:10" ht="19.5">
      <c r="B184" s="58"/>
      <c r="C184" s="31">
        <v>179</v>
      </c>
      <c r="D184" s="37" t="s">
        <v>343</v>
      </c>
      <c r="E184" s="33">
        <v>2</v>
      </c>
      <c r="F184" s="33">
        <v>2</v>
      </c>
      <c r="G184" s="34"/>
      <c r="H184" s="40" t="s">
        <v>387</v>
      </c>
      <c r="I184" s="43"/>
    </row>
    <row r="185" spans="2:10" ht="19.5">
      <c r="B185" s="58"/>
      <c r="C185" s="31">
        <v>180</v>
      </c>
      <c r="D185" s="37" t="s">
        <v>344</v>
      </c>
      <c r="E185" s="33">
        <v>2</v>
      </c>
      <c r="F185" s="33">
        <v>2</v>
      </c>
      <c r="G185" s="34"/>
      <c r="H185" s="40" t="s">
        <v>387</v>
      </c>
      <c r="I185" s="43"/>
    </row>
    <row r="186" spans="2:10" ht="31.5">
      <c r="B186" s="58"/>
      <c r="C186" s="31">
        <v>181</v>
      </c>
      <c r="D186" s="32" t="s">
        <v>346</v>
      </c>
      <c r="E186" s="33">
        <v>2</v>
      </c>
      <c r="F186" s="33">
        <v>2</v>
      </c>
      <c r="G186" s="34"/>
      <c r="H186" s="40" t="s">
        <v>387</v>
      </c>
      <c r="I186" s="43"/>
    </row>
    <row r="187" spans="2:10" ht="31.5">
      <c r="B187" s="58"/>
      <c r="C187" s="31">
        <v>182</v>
      </c>
      <c r="D187" s="32" t="s">
        <v>345</v>
      </c>
      <c r="E187" s="33">
        <v>2</v>
      </c>
      <c r="F187" s="33">
        <v>2</v>
      </c>
      <c r="G187" s="34"/>
      <c r="H187" s="40" t="s">
        <v>387</v>
      </c>
      <c r="I187" s="43"/>
    </row>
    <row r="188" spans="2:10" ht="19.5">
      <c r="B188" s="58"/>
      <c r="C188" s="31">
        <v>183</v>
      </c>
      <c r="D188" s="37" t="s">
        <v>37</v>
      </c>
      <c r="E188" s="33">
        <v>2</v>
      </c>
      <c r="F188" s="33">
        <v>2</v>
      </c>
      <c r="G188" s="34"/>
      <c r="H188" s="40" t="s">
        <v>387</v>
      </c>
      <c r="I188" s="43"/>
    </row>
    <row r="189" spans="2:10" s="1" customFormat="1" ht="19.5">
      <c r="B189" s="58"/>
      <c r="C189" s="31">
        <v>184</v>
      </c>
      <c r="D189" s="37" t="s">
        <v>276</v>
      </c>
      <c r="E189" s="33">
        <v>2</v>
      </c>
      <c r="F189" s="33">
        <v>2</v>
      </c>
      <c r="G189" s="34"/>
      <c r="H189" s="40" t="s">
        <v>387</v>
      </c>
      <c r="I189" s="43"/>
      <c r="J189" s="24"/>
    </row>
    <row r="190" spans="2:10" s="1" customFormat="1" ht="19.5">
      <c r="B190" s="58"/>
      <c r="C190" s="31">
        <v>185</v>
      </c>
      <c r="D190" s="37" t="s">
        <v>277</v>
      </c>
      <c r="E190" s="33">
        <v>2</v>
      </c>
      <c r="F190" s="33">
        <v>2</v>
      </c>
      <c r="G190" s="34"/>
      <c r="H190" s="40" t="s">
        <v>387</v>
      </c>
      <c r="I190" s="43"/>
      <c r="J190" s="24"/>
    </row>
    <row r="191" spans="2:10" s="1" customFormat="1" ht="19.5">
      <c r="B191" s="58"/>
      <c r="C191" s="31">
        <v>186</v>
      </c>
      <c r="D191" s="37" t="s">
        <v>278</v>
      </c>
      <c r="E191" s="33">
        <v>0</v>
      </c>
      <c r="F191" s="33">
        <v>2</v>
      </c>
      <c r="G191" s="34"/>
      <c r="H191" s="40" t="s">
        <v>387</v>
      </c>
      <c r="I191" s="43"/>
      <c r="J191" s="24"/>
    </row>
    <row r="192" spans="2:10" s="1" customFormat="1" ht="19.5">
      <c r="B192" s="58"/>
      <c r="C192" s="31">
        <v>187</v>
      </c>
      <c r="D192" s="37" t="s">
        <v>279</v>
      </c>
      <c r="E192" s="33">
        <v>2</v>
      </c>
      <c r="F192" s="33">
        <v>2</v>
      </c>
      <c r="G192" s="34"/>
      <c r="H192" s="40" t="s">
        <v>387</v>
      </c>
      <c r="I192" s="43"/>
      <c r="J192" s="24"/>
    </row>
    <row r="193" spans="2:11" s="1" customFormat="1" ht="19.5">
      <c r="B193" s="58"/>
      <c r="C193" s="16">
        <v>188</v>
      </c>
      <c r="D193" s="6" t="s">
        <v>280</v>
      </c>
      <c r="E193" s="10">
        <v>0</v>
      </c>
      <c r="F193" s="17">
        <v>2</v>
      </c>
      <c r="G193" s="2"/>
      <c r="H193" s="39" t="s">
        <v>385</v>
      </c>
      <c r="I193" s="43"/>
      <c r="J193" s="24"/>
    </row>
    <row r="194" spans="2:11" s="1" customFormat="1" ht="31.5">
      <c r="B194" s="58"/>
      <c r="C194" s="16">
        <v>189</v>
      </c>
      <c r="D194" s="5" t="s">
        <v>275</v>
      </c>
      <c r="E194" s="10">
        <v>1</v>
      </c>
      <c r="F194" s="17">
        <v>2</v>
      </c>
      <c r="G194" s="2"/>
      <c r="H194" s="39" t="s">
        <v>385</v>
      </c>
      <c r="I194" s="43"/>
      <c r="J194" s="24"/>
    </row>
    <row r="195" spans="2:11" ht="19.5">
      <c r="B195" s="68" t="s">
        <v>158</v>
      </c>
      <c r="C195" s="16">
        <v>190</v>
      </c>
      <c r="D195" s="5" t="s">
        <v>32</v>
      </c>
      <c r="E195" s="10">
        <v>2</v>
      </c>
      <c r="F195" s="17">
        <v>2</v>
      </c>
      <c r="G195" s="2"/>
      <c r="H195" s="39" t="s">
        <v>385</v>
      </c>
      <c r="I195" s="43"/>
    </row>
    <row r="196" spans="2:11" ht="19.5">
      <c r="B196" s="68"/>
      <c r="C196" s="16">
        <v>191</v>
      </c>
      <c r="D196" s="5" t="s">
        <v>33</v>
      </c>
      <c r="E196" s="10">
        <v>2</v>
      </c>
      <c r="F196" s="17">
        <v>2</v>
      </c>
      <c r="G196" s="2"/>
      <c r="H196" s="39" t="s">
        <v>385</v>
      </c>
      <c r="I196" s="43"/>
    </row>
    <row r="197" spans="2:11" ht="19.5">
      <c r="B197" s="68"/>
      <c r="C197" s="16">
        <v>192</v>
      </c>
      <c r="D197" s="5" t="s">
        <v>34</v>
      </c>
      <c r="E197" s="10">
        <v>2</v>
      </c>
      <c r="F197" s="17">
        <v>2</v>
      </c>
      <c r="G197" s="2"/>
      <c r="H197" s="39" t="s">
        <v>385</v>
      </c>
      <c r="I197" s="43"/>
    </row>
    <row r="198" spans="2:11" ht="31.5">
      <c r="B198" s="62" t="s">
        <v>35</v>
      </c>
      <c r="C198" s="16">
        <v>193</v>
      </c>
      <c r="D198" s="5" t="s">
        <v>347</v>
      </c>
      <c r="E198" s="10">
        <v>2</v>
      </c>
      <c r="F198" s="17">
        <v>2</v>
      </c>
      <c r="G198" s="2"/>
      <c r="H198" s="39" t="s">
        <v>385</v>
      </c>
      <c r="I198" s="43"/>
    </row>
    <row r="199" spans="2:11" ht="31.5">
      <c r="B199" s="62"/>
      <c r="C199" s="16">
        <v>194</v>
      </c>
      <c r="D199" s="5" t="s">
        <v>160</v>
      </c>
      <c r="E199" s="10">
        <v>2</v>
      </c>
      <c r="F199" s="17">
        <v>2</v>
      </c>
      <c r="G199" s="2"/>
      <c r="H199" s="39" t="s">
        <v>385</v>
      </c>
      <c r="I199" s="43"/>
    </row>
    <row r="200" spans="2:11" ht="19.5">
      <c r="B200" s="62"/>
      <c r="C200" s="16">
        <v>195</v>
      </c>
      <c r="D200" s="5" t="s">
        <v>161</v>
      </c>
      <c r="E200" s="10">
        <v>2</v>
      </c>
      <c r="F200" s="17">
        <v>2</v>
      </c>
      <c r="G200" s="2"/>
      <c r="H200" s="39" t="s">
        <v>385</v>
      </c>
      <c r="I200" s="43"/>
    </row>
    <row r="201" spans="2:11" ht="31.5">
      <c r="B201" s="62" t="s">
        <v>36</v>
      </c>
      <c r="C201" s="16">
        <v>196</v>
      </c>
      <c r="D201" s="5" t="s">
        <v>351</v>
      </c>
      <c r="E201" s="10">
        <v>2</v>
      </c>
      <c r="F201" s="17">
        <v>2</v>
      </c>
      <c r="G201" s="2"/>
      <c r="H201" s="39" t="s">
        <v>385</v>
      </c>
      <c r="I201" s="43"/>
    </row>
    <row r="202" spans="2:11" ht="31.5">
      <c r="B202" s="62"/>
      <c r="C202" s="16">
        <v>197</v>
      </c>
      <c r="D202" s="5" t="s">
        <v>352</v>
      </c>
      <c r="E202" s="10">
        <v>2</v>
      </c>
      <c r="F202" s="17">
        <v>2</v>
      </c>
      <c r="G202" s="2"/>
      <c r="H202" s="39" t="s">
        <v>385</v>
      </c>
      <c r="I202" s="43"/>
    </row>
    <row r="203" spans="2:11" s="1" customFormat="1" ht="19.5">
      <c r="B203" s="62"/>
      <c r="C203" s="16">
        <v>198</v>
      </c>
      <c r="D203" s="5" t="s">
        <v>162</v>
      </c>
      <c r="E203" s="10">
        <v>2</v>
      </c>
      <c r="F203" s="17">
        <v>2</v>
      </c>
      <c r="G203" s="2"/>
      <c r="H203" s="39" t="s">
        <v>385</v>
      </c>
      <c r="I203" s="43"/>
      <c r="J203" s="24"/>
    </row>
    <row r="204" spans="2:11" s="1" customFormat="1" ht="19.5">
      <c r="B204" s="62"/>
      <c r="C204" s="16">
        <v>199</v>
      </c>
      <c r="D204" s="5" t="s">
        <v>159</v>
      </c>
      <c r="E204" s="10">
        <v>2</v>
      </c>
      <c r="F204" s="17">
        <v>2</v>
      </c>
      <c r="G204" s="2"/>
      <c r="H204" s="39" t="s">
        <v>385</v>
      </c>
      <c r="I204" s="43"/>
      <c r="J204" s="24"/>
    </row>
    <row r="205" spans="2:11" ht="19.5">
      <c r="B205" s="58" t="s">
        <v>79</v>
      </c>
      <c r="C205" s="16">
        <v>200</v>
      </c>
      <c r="D205" s="5" t="s">
        <v>80</v>
      </c>
      <c r="E205" s="10">
        <v>1.5</v>
      </c>
      <c r="F205" s="17">
        <v>2</v>
      </c>
      <c r="G205" s="2"/>
      <c r="H205" s="39" t="s">
        <v>385</v>
      </c>
      <c r="I205" s="43"/>
      <c r="J205" s="24">
        <f>E156+E157+E158+E159+E160+E161+E162+E163+E164+E165+E166+E167+E168+E169+E170+E171+E172+E173+E174+E175+E176+E177+E178+E179+E180+E181+E182+E183+E193+E194+E195+E196+E197+E198+E199+E200+E201+E202+E203+E204+E205</f>
        <v>71</v>
      </c>
      <c r="K205" s="24">
        <f>F156+F157+F158+F159+F160+F161+F162+F163+F164+F165+F166+F167+F168+F169+F170+F171+F172+F173+F174+F175+F176+F177+F178+F179+F180+F181+F182+F183+F193+F194+F195+F196+F197+F198+F199+F200+F201+F202+F203+F204+F205</f>
        <v>82</v>
      </c>
    </row>
    <row r="206" spans="2:11" ht="19.5">
      <c r="B206" s="58"/>
      <c r="C206" s="16">
        <v>201</v>
      </c>
      <c r="D206" s="5" t="s">
        <v>348</v>
      </c>
      <c r="E206" s="10">
        <v>2</v>
      </c>
      <c r="F206" s="17">
        <v>2</v>
      </c>
      <c r="G206" s="2"/>
      <c r="H206" s="39" t="s">
        <v>385</v>
      </c>
      <c r="I206" s="43"/>
      <c r="J206" s="47">
        <f>E184+E185+E186+E187+E188+E189+E190+E191+E192</f>
        <v>16</v>
      </c>
      <c r="K206" s="47">
        <f>F184+F185+F186+F187+F188+F189+F190+F191+F192</f>
        <v>18</v>
      </c>
    </row>
    <row r="207" spans="2:11" s="1" customFormat="1" ht="19.5">
      <c r="B207" s="58"/>
      <c r="C207" s="16">
        <v>202</v>
      </c>
      <c r="D207" s="5" t="s">
        <v>353</v>
      </c>
      <c r="E207" s="10">
        <v>2</v>
      </c>
      <c r="F207" s="17">
        <v>2</v>
      </c>
      <c r="G207" s="2"/>
      <c r="H207" s="39" t="s">
        <v>385</v>
      </c>
      <c r="I207" s="43"/>
      <c r="J207" s="24"/>
    </row>
    <row r="208" spans="2:11" s="1" customFormat="1" ht="19.5">
      <c r="B208" s="58"/>
      <c r="C208" s="16">
        <v>203</v>
      </c>
      <c r="D208" s="5" t="s">
        <v>284</v>
      </c>
      <c r="E208" s="10">
        <v>2</v>
      </c>
      <c r="F208" s="17">
        <v>2</v>
      </c>
      <c r="G208" s="2"/>
      <c r="H208" s="39" t="s">
        <v>385</v>
      </c>
      <c r="I208" s="43"/>
      <c r="J208" s="24"/>
    </row>
    <row r="209" spans="2:10" s="1" customFormat="1" ht="19.5">
      <c r="B209" s="58"/>
      <c r="C209" s="16">
        <v>204</v>
      </c>
      <c r="D209" s="5" t="s">
        <v>349</v>
      </c>
      <c r="E209" s="10">
        <v>2</v>
      </c>
      <c r="F209" s="17">
        <v>2</v>
      </c>
      <c r="G209" s="2"/>
      <c r="H209" s="39" t="s">
        <v>385</v>
      </c>
      <c r="I209" s="43"/>
      <c r="J209" s="24"/>
    </row>
    <row r="210" spans="2:10" s="1" customFormat="1" ht="19.5">
      <c r="B210" s="58"/>
      <c r="C210" s="16">
        <v>205</v>
      </c>
      <c r="D210" s="5" t="s">
        <v>354</v>
      </c>
      <c r="E210" s="10">
        <v>2</v>
      </c>
      <c r="F210" s="17">
        <v>2</v>
      </c>
      <c r="G210" s="2"/>
      <c r="H210" s="39" t="s">
        <v>385</v>
      </c>
      <c r="I210" s="43"/>
      <c r="J210" s="24"/>
    </row>
    <row r="211" spans="2:10" s="1" customFormat="1" ht="19.5">
      <c r="B211" s="58"/>
      <c r="C211" s="16">
        <v>206</v>
      </c>
      <c r="D211" s="5" t="s">
        <v>283</v>
      </c>
      <c r="E211" s="10">
        <v>2</v>
      </c>
      <c r="F211" s="17">
        <v>2</v>
      </c>
      <c r="G211" s="2"/>
      <c r="H211" s="39" t="s">
        <v>385</v>
      </c>
      <c r="I211" s="43"/>
      <c r="J211" s="24"/>
    </row>
    <row r="212" spans="2:10" s="1" customFormat="1" ht="31.5">
      <c r="B212" s="58"/>
      <c r="C212" s="16">
        <v>207</v>
      </c>
      <c r="D212" s="5" t="s">
        <v>282</v>
      </c>
      <c r="E212" s="10">
        <v>2</v>
      </c>
      <c r="F212" s="17">
        <v>2</v>
      </c>
      <c r="G212" s="2"/>
      <c r="H212" s="39" t="s">
        <v>385</v>
      </c>
      <c r="I212" s="43"/>
      <c r="J212" s="24"/>
    </row>
    <row r="213" spans="2:10" s="1" customFormat="1" ht="19.5">
      <c r="B213" s="58"/>
      <c r="C213" s="16">
        <v>208</v>
      </c>
      <c r="D213" s="5" t="s">
        <v>350</v>
      </c>
      <c r="E213" s="10">
        <v>2</v>
      </c>
      <c r="F213" s="17">
        <v>2</v>
      </c>
      <c r="G213" s="2"/>
      <c r="H213" s="39" t="s">
        <v>385</v>
      </c>
      <c r="I213" s="43"/>
      <c r="J213" s="24"/>
    </row>
    <row r="214" spans="2:10" ht="19.5">
      <c r="B214" s="58"/>
      <c r="C214" s="16">
        <v>209</v>
      </c>
      <c r="D214" s="6" t="s">
        <v>81</v>
      </c>
      <c r="E214" s="10">
        <v>2</v>
      </c>
      <c r="F214" s="17">
        <v>2</v>
      </c>
      <c r="G214" s="2"/>
      <c r="H214" s="39" t="s">
        <v>385</v>
      </c>
      <c r="I214" s="43"/>
    </row>
    <row r="215" spans="2:10" ht="19.5">
      <c r="B215" s="58"/>
      <c r="C215" s="16">
        <v>210</v>
      </c>
      <c r="D215" s="6" t="s">
        <v>82</v>
      </c>
      <c r="E215" s="10">
        <v>2</v>
      </c>
      <c r="F215" s="17">
        <v>2</v>
      </c>
      <c r="G215" s="2"/>
      <c r="H215" s="39" t="s">
        <v>385</v>
      </c>
      <c r="I215" s="43"/>
    </row>
    <row r="216" spans="2:10" ht="31.5">
      <c r="B216" s="58"/>
      <c r="C216" s="16">
        <v>211</v>
      </c>
      <c r="D216" s="5" t="s">
        <v>83</v>
      </c>
      <c r="E216" s="10">
        <v>2</v>
      </c>
      <c r="F216" s="17">
        <v>2</v>
      </c>
      <c r="G216" s="2"/>
      <c r="H216" s="39" t="s">
        <v>385</v>
      </c>
      <c r="I216" s="43"/>
    </row>
    <row r="217" spans="2:10" ht="31.5">
      <c r="B217" s="59" t="s">
        <v>84</v>
      </c>
      <c r="C217" s="31">
        <v>212</v>
      </c>
      <c r="D217" s="32" t="s">
        <v>85</v>
      </c>
      <c r="E217" s="33">
        <v>2</v>
      </c>
      <c r="F217" s="33">
        <v>2</v>
      </c>
      <c r="G217" s="34"/>
      <c r="H217" s="40" t="s">
        <v>387</v>
      </c>
      <c r="I217" s="43"/>
    </row>
    <row r="218" spans="2:10" ht="19.5">
      <c r="B218" s="60"/>
      <c r="C218" s="16">
        <v>213</v>
      </c>
      <c r="D218" s="5" t="s">
        <v>86</v>
      </c>
      <c r="E218" s="10">
        <v>1</v>
      </c>
      <c r="F218" s="17">
        <v>2</v>
      </c>
      <c r="G218" s="2"/>
      <c r="H218" s="39" t="s">
        <v>385</v>
      </c>
      <c r="I218" s="43"/>
    </row>
    <row r="219" spans="2:10" ht="31.5">
      <c r="B219" s="60"/>
      <c r="C219" s="16">
        <v>214</v>
      </c>
      <c r="D219" s="5" t="s">
        <v>87</v>
      </c>
      <c r="E219" s="10">
        <v>2</v>
      </c>
      <c r="F219" s="17">
        <v>2</v>
      </c>
      <c r="G219" s="2"/>
      <c r="H219" s="39" t="s">
        <v>385</v>
      </c>
      <c r="I219" s="43"/>
    </row>
    <row r="220" spans="2:10" ht="31.5">
      <c r="B220" s="60"/>
      <c r="C220" s="16">
        <v>215</v>
      </c>
      <c r="D220" s="5" t="s">
        <v>88</v>
      </c>
      <c r="E220" s="10">
        <v>2</v>
      </c>
      <c r="F220" s="17">
        <v>2</v>
      </c>
      <c r="G220" s="2"/>
      <c r="H220" s="39" t="s">
        <v>385</v>
      </c>
      <c r="I220" s="43"/>
    </row>
    <row r="221" spans="2:10" ht="31.5">
      <c r="B221" s="60"/>
      <c r="C221" s="16">
        <v>216</v>
      </c>
      <c r="D221" s="5" t="s">
        <v>89</v>
      </c>
      <c r="E221" s="10">
        <v>2</v>
      </c>
      <c r="F221" s="17">
        <v>2</v>
      </c>
      <c r="G221" s="2"/>
      <c r="H221" s="39" t="s">
        <v>385</v>
      </c>
      <c r="I221" s="43"/>
    </row>
    <row r="222" spans="2:10" s="1" customFormat="1" ht="19.5">
      <c r="B222" s="60"/>
      <c r="C222" s="16">
        <v>217</v>
      </c>
      <c r="D222" s="5" t="s">
        <v>355</v>
      </c>
      <c r="E222" s="10">
        <v>2</v>
      </c>
      <c r="F222" s="17">
        <v>2</v>
      </c>
      <c r="G222" s="2"/>
      <c r="H222" s="39" t="s">
        <v>385</v>
      </c>
      <c r="I222" s="43"/>
      <c r="J222" s="24"/>
    </row>
    <row r="223" spans="2:10" s="1" customFormat="1" ht="19.5">
      <c r="B223" s="61"/>
      <c r="C223" s="16">
        <v>218</v>
      </c>
      <c r="D223" s="5" t="s">
        <v>221</v>
      </c>
      <c r="E223" s="10">
        <v>1</v>
      </c>
      <c r="F223" s="17">
        <v>2</v>
      </c>
      <c r="G223" s="2"/>
      <c r="H223" s="39" t="s">
        <v>385</v>
      </c>
      <c r="I223" s="43"/>
      <c r="J223" s="24"/>
    </row>
    <row r="224" spans="2:10" ht="31.5">
      <c r="B224" s="58" t="s">
        <v>90</v>
      </c>
      <c r="C224" s="16">
        <v>219</v>
      </c>
      <c r="D224" s="5" t="s">
        <v>285</v>
      </c>
      <c r="E224" s="10">
        <v>1.5</v>
      </c>
      <c r="F224" s="17">
        <v>2</v>
      </c>
      <c r="G224" s="12"/>
      <c r="H224" s="39" t="s">
        <v>385</v>
      </c>
      <c r="I224" s="43"/>
    </row>
    <row r="225" spans="2:10" s="1" customFormat="1" ht="31.5">
      <c r="B225" s="58"/>
      <c r="C225" s="16">
        <v>220</v>
      </c>
      <c r="D225" s="5" t="s">
        <v>289</v>
      </c>
      <c r="E225" s="10">
        <v>1.5</v>
      </c>
      <c r="F225" s="17">
        <v>2</v>
      </c>
      <c r="G225" s="12"/>
      <c r="H225" s="39" t="s">
        <v>385</v>
      </c>
      <c r="I225" s="43"/>
      <c r="J225" s="24"/>
    </row>
    <row r="226" spans="2:10" s="1" customFormat="1" ht="31.5">
      <c r="B226" s="58"/>
      <c r="C226" s="16">
        <v>221</v>
      </c>
      <c r="D226" s="5" t="s">
        <v>286</v>
      </c>
      <c r="E226" s="10">
        <v>1.5</v>
      </c>
      <c r="F226" s="17">
        <v>2</v>
      </c>
      <c r="G226" s="12"/>
      <c r="H226" s="39" t="s">
        <v>385</v>
      </c>
      <c r="I226" s="43"/>
      <c r="J226" s="24"/>
    </row>
    <row r="227" spans="2:10" s="1" customFormat="1" ht="19.5">
      <c r="B227" s="58"/>
      <c r="C227" s="16">
        <v>222</v>
      </c>
      <c r="D227" s="5" t="s">
        <v>356</v>
      </c>
      <c r="E227" s="10">
        <v>1</v>
      </c>
      <c r="F227" s="17">
        <v>2</v>
      </c>
      <c r="G227" s="12"/>
      <c r="H227" s="39" t="s">
        <v>385</v>
      </c>
      <c r="I227" s="43"/>
      <c r="J227" s="24"/>
    </row>
    <row r="228" spans="2:10" ht="31.5">
      <c r="B228" s="58"/>
      <c r="C228" s="16">
        <v>223</v>
      </c>
      <c r="D228" s="5" t="s">
        <v>287</v>
      </c>
      <c r="E228" s="10">
        <v>1.5</v>
      </c>
      <c r="F228" s="17">
        <v>2</v>
      </c>
      <c r="G228" s="12"/>
      <c r="H228" s="39" t="s">
        <v>385</v>
      </c>
      <c r="I228" s="43"/>
    </row>
    <row r="229" spans="2:10" s="1" customFormat="1" ht="31.5">
      <c r="B229" s="58"/>
      <c r="C229" s="16">
        <v>224</v>
      </c>
      <c r="D229" s="5" t="s">
        <v>290</v>
      </c>
      <c r="E229" s="10">
        <v>1.5</v>
      </c>
      <c r="F229" s="17">
        <v>2</v>
      </c>
      <c r="G229" s="12"/>
      <c r="H229" s="39" t="s">
        <v>385</v>
      </c>
      <c r="I229" s="43"/>
      <c r="J229" s="24"/>
    </row>
    <row r="230" spans="2:10" s="1" customFormat="1" ht="31.5">
      <c r="B230" s="58"/>
      <c r="C230" s="16">
        <v>225</v>
      </c>
      <c r="D230" s="5" t="s">
        <v>288</v>
      </c>
      <c r="E230" s="10">
        <v>1.5</v>
      </c>
      <c r="F230" s="17">
        <v>2</v>
      </c>
      <c r="G230" s="12"/>
      <c r="H230" s="39" t="s">
        <v>385</v>
      </c>
      <c r="I230" s="43"/>
      <c r="J230" s="24"/>
    </row>
    <row r="231" spans="2:10" s="1" customFormat="1" ht="19.5">
      <c r="B231" s="58"/>
      <c r="C231" s="16">
        <v>226</v>
      </c>
      <c r="D231" s="5" t="s">
        <v>357</v>
      </c>
      <c r="E231" s="10">
        <v>1</v>
      </c>
      <c r="F231" s="17">
        <v>2</v>
      </c>
      <c r="G231" s="12"/>
      <c r="H231" s="39" t="s">
        <v>385</v>
      </c>
      <c r="I231" s="43"/>
      <c r="J231" s="24"/>
    </row>
    <row r="232" spans="2:10" ht="31.5">
      <c r="B232" s="58"/>
      <c r="C232" s="16">
        <v>227</v>
      </c>
      <c r="D232" s="5" t="s">
        <v>210</v>
      </c>
      <c r="E232" s="10">
        <v>2</v>
      </c>
      <c r="F232" s="17">
        <v>2</v>
      </c>
      <c r="G232" s="12"/>
      <c r="H232" s="39" t="s">
        <v>385</v>
      </c>
      <c r="I232" s="43"/>
    </row>
    <row r="233" spans="2:10" s="1" customFormat="1" ht="31.5">
      <c r="B233" s="58"/>
      <c r="C233" s="16">
        <v>228</v>
      </c>
      <c r="D233" s="5" t="s">
        <v>182</v>
      </c>
      <c r="E233" s="10">
        <v>2</v>
      </c>
      <c r="F233" s="17">
        <v>2</v>
      </c>
      <c r="G233" s="12"/>
      <c r="H233" s="39" t="s">
        <v>385</v>
      </c>
      <c r="I233" s="43"/>
      <c r="J233" s="24"/>
    </row>
    <row r="234" spans="2:10" s="1" customFormat="1" ht="31.5">
      <c r="B234" s="58"/>
      <c r="C234" s="16">
        <v>229</v>
      </c>
      <c r="D234" s="5" t="s">
        <v>183</v>
      </c>
      <c r="E234" s="10">
        <v>2</v>
      </c>
      <c r="F234" s="17">
        <v>2</v>
      </c>
      <c r="G234" s="12"/>
      <c r="H234" s="39" t="s">
        <v>385</v>
      </c>
      <c r="I234" s="43"/>
      <c r="J234" s="24"/>
    </row>
    <row r="235" spans="2:10" s="1" customFormat="1" ht="31.5">
      <c r="B235" s="58"/>
      <c r="C235" s="16">
        <v>230</v>
      </c>
      <c r="D235" s="5" t="s">
        <v>184</v>
      </c>
      <c r="E235" s="10">
        <v>1</v>
      </c>
      <c r="F235" s="17">
        <v>2</v>
      </c>
      <c r="G235" s="12"/>
      <c r="H235" s="39" t="s">
        <v>385</v>
      </c>
      <c r="I235" s="43"/>
      <c r="J235" s="24"/>
    </row>
    <row r="236" spans="2:10" ht="31.5">
      <c r="B236" s="58"/>
      <c r="C236" s="16">
        <v>231</v>
      </c>
      <c r="D236" s="5" t="s">
        <v>185</v>
      </c>
      <c r="E236" s="10">
        <v>2</v>
      </c>
      <c r="F236" s="17">
        <v>2</v>
      </c>
      <c r="G236" s="12"/>
      <c r="H236" s="39" t="s">
        <v>385</v>
      </c>
      <c r="I236" s="43"/>
    </row>
    <row r="237" spans="2:10" ht="19.5">
      <c r="B237" s="58"/>
      <c r="C237" s="16">
        <v>232</v>
      </c>
      <c r="D237" s="5" t="s">
        <v>186</v>
      </c>
      <c r="E237" s="10">
        <v>1</v>
      </c>
      <c r="F237" s="17">
        <v>2</v>
      </c>
      <c r="G237" s="12"/>
      <c r="H237" s="39" t="s">
        <v>385</v>
      </c>
      <c r="I237" s="43"/>
    </row>
    <row r="238" spans="2:10" s="1" customFormat="1" ht="19.5">
      <c r="B238" s="58"/>
      <c r="C238" s="16">
        <v>233</v>
      </c>
      <c r="D238" s="5" t="s">
        <v>187</v>
      </c>
      <c r="E238" s="10">
        <v>1</v>
      </c>
      <c r="F238" s="17">
        <v>2</v>
      </c>
      <c r="G238" s="12"/>
      <c r="H238" s="39" t="s">
        <v>385</v>
      </c>
      <c r="I238" s="43"/>
      <c r="J238" s="24"/>
    </row>
    <row r="239" spans="2:10" ht="31.5">
      <c r="B239" s="58"/>
      <c r="C239" s="16">
        <v>234</v>
      </c>
      <c r="D239" s="5" t="s">
        <v>358</v>
      </c>
      <c r="E239" s="10">
        <v>2</v>
      </c>
      <c r="F239" s="17">
        <v>2</v>
      </c>
      <c r="G239" s="12"/>
      <c r="H239" s="39" t="s">
        <v>385</v>
      </c>
      <c r="I239" s="43"/>
    </row>
    <row r="240" spans="2:10" ht="31.5">
      <c r="B240" s="58"/>
      <c r="C240" s="16">
        <v>235</v>
      </c>
      <c r="D240" s="5" t="s">
        <v>163</v>
      </c>
      <c r="E240" s="10">
        <v>2</v>
      </c>
      <c r="F240" s="17">
        <v>2</v>
      </c>
      <c r="G240" s="12"/>
      <c r="H240" s="39" t="s">
        <v>385</v>
      </c>
      <c r="I240" s="43"/>
    </row>
    <row r="241" spans="2:11" ht="19.5">
      <c r="B241" s="58" t="s">
        <v>91</v>
      </c>
      <c r="C241" s="25">
        <v>236</v>
      </c>
      <c r="D241" s="26" t="s">
        <v>92</v>
      </c>
      <c r="E241" s="27">
        <v>2</v>
      </c>
      <c r="F241" s="27">
        <v>2</v>
      </c>
      <c r="G241" s="28"/>
      <c r="H241" s="42" t="s">
        <v>386</v>
      </c>
      <c r="I241" s="43"/>
    </row>
    <row r="242" spans="2:11" ht="19.5">
      <c r="B242" s="58"/>
      <c r="C242" s="25">
        <v>237</v>
      </c>
      <c r="D242" s="26" t="s">
        <v>93</v>
      </c>
      <c r="E242" s="27">
        <v>2</v>
      </c>
      <c r="F242" s="27">
        <v>2</v>
      </c>
      <c r="G242" s="28"/>
      <c r="H242" s="42" t="s">
        <v>386</v>
      </c>
      <c r="I242" s="43"/>
    </row>
    <row r="243" spans="2:11" ht="29.25" customHeight="1">
      <c r="B243" s="58"/>
      <c r="C243" s="31">
        <v>238</v>
      </c>
      <c r="D243" s="32" t="s">
        <v>164</v>
      </c>
      <c r="E243" s="33">
        <v>2</v>
      </c>
      <c r="F243" s="33">
        <v>2</v>
      </c>
      <c r="G243" s="34"/>
      <c r="H243" s="40" t="s">
        <v>387</v>
      </c>
      <c r="I243" s="43"/>
    </row>
    <row r="244" spans="2:11" s="1" customFormat="1" ht="19.5">
      <c r="B244" s="58"/>
      <c r="C244" s="25">
        <v>239</v>
      </c>
      <c r="D244" s="26" t="s">
        <v>168</v>
      </c>
      <c r="E244" s="27">
        <v>2</v>
      </c>
      <c r="F244" s="27">
        <v>2</v>
      </c>
      <c r="G244" s="28"/>
      <c r="H244" s="42" t="s">
        <v>386</v>
      </c>
      <c r="I244" s="43"/>
      <c r="J244" s="24"/>
    </row>
    <row r="245" spans="2:11" ht="47.25">
      <c r="B245" s="58" t="s">
        <v>94</v>
      </c>
      <c r="C245" s="31">
        <v>240</v>
      </c>
      <c r="D245" s="32" t="s">
        <v>165</v>
      </c>
      <c r="E245" s="33">
        <v>2</v>
      </c>
      <c r="F245" s="33">
        <v>2</v>
      </c>
      <c r="G245" s="34"/>
      <c r="H245" s="40" t="s">
        <v>387</v>
      </c>
      <c r="I245" s="43"/>
    </row>
    <row r="246" spans="2:11" ht="19.5">
      <c r="B246" s="58"/>
      <c r="C246" s="31">
        <v>241</v>
      </c>
      <c r="D246" s="32" t="s">
        <v>166</v>
      </c>
      <c r="E246" s="33">
        <v>2</v>
      </c>
      <c r="F246" s="33">
        <v>2</v>
      </c>
      <c r="G246" s="34"/>
      <c r="H246" s="40" t="s">
        <v>387</v>
      </c>
      <c r="I246" s="43"/>
    </row>
    <row r="247" spans="2:11" ht="31.5">
      <c r="B247" s="58"/>
      <c r="C247" s="16">
        <v>242</v>
      </c>
      <c r="D247" s="9" t="s">
        <v>167</v>
      </c>
      <c r="E247" s="10">
        <v>0</v>
      </c>
      <c r="F247" s="17">
        <v>2</v>
      </c>
      <c r="G247" s="12"/>
      <c r="H247" s="39" t="s">
        <v>385</v>
      </c>
      <c r="I247" s="43"/>
    </row>
    <row r="248" spans="2:11" s="1" customFormat="1" ht="31.5">
      <c r="B248" s="58"/>
      <c r="C248" s="16">
        <v>243</v>
      </c>
      <c r="D248" s="9" t="s">
        <v>359</v>
      </c>
      <c r="E248" s="10">
        <v>1</v>
      </c>
      <c r="F248" s="17">
        <v>2</v>
      </c>
      <c r="G248" s="12"/>
      <c r="H248" s="39" t="s">
        <v>385</v>
      </c>
      <c r="I248" s="43"/>
      <c r="J248" s="24"/>
    </row>
    <row r="249" spans="2:11" s="1" customFormat="1" ht="31.5">
      <c r="B249" s="58"/>
      <c r="C249" s="16">
        <v>244</v>
      </c>
      <c r="D249" s="9" t="s">
        <v>360</v>
      </c>
      <c r="E249" s="10">
        <v>2</v>
      </c>
      <c r="F249" s="17">
        <v>2</v>
      </c>
      <c r="G249" s="12"/>
      <c r="H249" s="39" t="s">
        <v>385</v>
      </c>
      <c r="I249" s="43"/>
      <c r="J249" s="24"/>
    </row>
    <row r="250" spans="2:11" ht="19.5">
      <c r="B250" s="58"/>
      <c r="C250" s="16">
        <v>245</v>
      </c>
      <c r="D250" s="5" t="s">
        <v>169</v>
      </c>
      <c r="E250" s="10">
        <v>2</v>
      </c>
      <c r="F250" s="17">
        <v>2</v>
      </c>
      <c r="G250" s="12"/>
      <c r="H250" s="39" t="s">
        <v>385</v>
      </c>
      <c r="I250" s="43"/>
    </row>
    <row r="251" spans="2:11" s="1" customFormat="1" ht="31.5">
      <c r="B251" s="58"/>
      <c r="C251" s="16">
        <v>246</v>
      </c>
      <c r="D251" s="5" t="s">
        <v>170</v>
      </c>
      <c r="E251" s="10">
        <v>1</v>
      </c>
      <c r="F251" s="17">
        <v>2</v>
      </c>
      <c r="G251" s="12"/>
      <c r="H251" s="39" t="s">
        <v>385</v>
      </c>
      <c r="I251" s="43"/>
      <c r="J251" s="24"/>
    </row>
    <row r="252" spans="2:11" ht="31.5">
      <c r="B252" s="58" t="s">
        <v>74</v>
      </c>
      <c r="C252" s="16">
        <v>247</v>
      </c>
      <c r="D252" s="5" t="s">
        <v>291</v>
      </c>
      <c r="E252" s="10">
        <v>2</v>
      </c>
      <c r="F252" s="17">
        <v>2</v>
      </c>
      <c r="G252" s="2"/>
      <c r="H252" s="39" t="s">
        <v>385</v>
      </c>
      <c r="I252" s="43"/>
    </row>
    <row r="253" spans="2:11" s="1" customFormat="1" ht="19.5">
      <c r="B253" s="58"/>
      <c r="C253" s="16">
        <v>248</v>
      </c>
      <c r="D253" s="5" t="s">
        <v>172</v>
      </c>
      <c r="E253" s="10">
        <v>2</v>
      </c>
      <c r="F253" s="17">
        <v>2</v>
      </c>
      <c r="G253" s="2"/>
      <c r="H253" s="39" t="s">
        <v>385</v>
      </c>
      <c r="I253" s="43"/>
      <c r="J253" s="24"/>
    </row>
    <row r="254" spans="2:11" ht="31.5">
      <c r="B254" s="58"/>
      <c r="C254" s="16">
        <v>249</v>
      </c>
      <c r="D254" s="5" t="s">
        <v>292</v>
      </c>
      <c r="E254" s="10">
        <v>2</v>
      </c>
      <c r="F254" s="17">
        <v>2</v>
      </c>
      <c r="G254" s="2"/>
      <c r="H254" s="39" t="s">
        <v>385</v>
      </c>
      <c r="I254" s="43"/>
    </row>
    <row r="255" spans="2:11" ht="31.5">
      <c r="B255" s="58"/>
      <c r="C255" s="16">
        <v>250</v>
      </c>
      <c r="D255" s="5" t="s">
        <v>173</v>
      </c>
      <c r="E255" s="10">
        <v>2</v>
      </c>
      <c r="F255" s="17">
        <v>2</v>
      </c>
      <c r="G255" s="2"/>
      <c r="H255" s="39" t="s">
        <v>385</v>
      </c>
      <c r="I255" s="43"/>
      <c r="J255" s="24">
        <f>E206+E207+E208+E209+E210+E211+E212+E213+E214+E215+E216+E218+E219+E220+E221+E222+E223+E224+E225+E226+E227+E228+E229+E230+E231+E232+E233+E234+E235+E236+E237+E238+E239+E240+E247+E248+E249+E250+E251+E252+E253+E254+E255</f>
        <v>72</v>
      </c>
      <c r="K255" s="24">
        <f>F206+F207+F208+F209+F210+F211+F212+F213+F214+F215+F216+F218+F219+F220+F221+F222+F223+F224+F225+F226+F227+F228+F229+F230+F231+F232+F233+F234+F235+F236+F237+F238+F239+F240+F247+F248+F249+F250+F251+F252+F253+F254+F255</f>
        <v>86</v>
      </c>
    </row>
    <row r="256" spans="2:11" s="1" customFormat="1" ht="19.5">
      <c r="B256" s="18"/>
      <c r="C256" s="16">
        <v>251</v>
      </c>
      <c r="D256" s="5" t="s">
        <v>293</v>
      </c>
      <c r="E256" s="10">
        <v>2</v>
      </c>
      <c r="F256" s="17">
        <v>2</v>
      </c>
      <c r="G256" s="2"/>
      <c r="H256" s="39" t="s">
        <v>385</v>
      </c>
      <c r="I256" s="43"/>
      <c r="J256" s="46">
        <f>E241+E242+E244</f>
        <v>6</v>
      </c>
      <c r="K256" s="46">
        <f>F241+F242+F244</f>
        <v>6</v>
      </c>
    </row>
    <row r="257" spans="2:11" ht="31.5">
      <c r="B257" s="58" t="s">
        <v>75</v>
      </c>
      <c r="C257" s="16">
        <v>252</v>
      </c>
      <c r="D257" s="5" t="s">
        <v>295</v>
      </c>
      <c r="E257" s="10">
        <v>2</v>
      </c>
      <c r="F257" s="17">
        <v>2</v>
      </c>
      <c r="G257" s="2"/>
      <c r="H257" s="39" t="s">
        <v>385</v>
      </c>
      <c r="I257" s="43"/>
      <c r="J257" s="47">
        <f>E217+E243+E245+E246</f>
        <v>8</v>
      </c>
      <c r="K257" s="47">
        <f>F217+F243+F245+F246</f>
        <v>8</v>
      </c>
    </row>
    <row r="258" spans="2:11" ht="31.5">
      <c r="B258" s="58"/>
      <c r="C258" s="16">
        <v>253</v>
      </c>
      <c r="D258" s="5" t="s">
        <v>174</v>
      </c>
      <c r="E258" s="10">
        <v>2</v>
      </c>
      <c r="F258" s="17">
        <v>2</v>
      </c>
      <c r="G258" s="2"/>
      <c r="H258" s="39" t="s">
        <v>385</v>
      </c>
      <c r="I258" s="43"/>
    </row>
    <row r="259" spans="2:11" ht="31.5">
      <c r="B259" s="58"/>
      <c r="C259" s="16">
        <v>254</v>
      </c>
      <c r="D259" s="5" t="s">
        <v>294</v>
      </c>
      <c r="E259" s="10">
        <v>2</v>
      </c>
      <c r="F259" s="17">
        <v>2</v>
      </c>
      <c r="G259" s="2"/>
      <c r="H259" s="39" t="s">
        <v>385</v>
      </c>
      <c r="I259" s="43"/>
    </row>
    <row r="260" spans="2:11" ht="31.5">
      <c r="B260" s="58"/>
      <c r="C260" s="16">
        <v>255</v>
      </c>
      <c r="D260" s="5" t="s">
        <v>175</v>
      </c>
      <c r="E260" s="10">
        <v>2</v>
      </c>
      <c r="F260" s="17">
        <v>2</v>
      </c>
      <c r="G260" s="2"/>
      <c r="H260" s="39" t="s">
        <v>385</v>
      </c>
      <c r="I260" s="43"/>
    </row>
    <row r="261" spans="2:11" ht="31.5">
      <c r="B261" s="58"/>
      <c r="C261" s="16">
        <v>256</v>
      </c>
      <c r="D261" s="5" t="s">
        <v>176</v>
      </c>
      <c r="E261" s="10">
        <v>2</v>
      </c>
      <c r="F261" s="17">
        <v>2</v>
      </c>
      <c r="G261" s="2"/>
      <c r="H261" s="39" t="s">
        <v>385</v>
      </c>
      <c r="I261" s="43"/>
    </row>
    <row r="262" spans="2:11" ht="31.5">
      <c r="B262" s="58"/>
      <c r="C262" s="16">
        <v>257</v>
      </c>
      <c r="D262" s="5" t="s">
        <v>177</v>
      </c>
      <c r="E262" s="10">
        <v>2</v>
      </c>
      <c r="F262" s="17">
        <v>2</v>
      </c>
      <c r="G262" s="2"/>
      <c r="H262" s="39" t="s">
        <v>385</v>
      </c>
      <c r="I262" s="43"/>
    </row>
    <row r="263" spans="2:11" s="1" customFormat="1" ht="31.5">
      <c r="B263" s="58"/>
      <c r="C263" s="16">
        <v>258</v>
      </c>
      <c r="D263" s="5" t="s">
        <v>296</v>
      </c>
      <c r="E263" s="10">
        <v>2</v>
      </c>
      <c r="F263" s="17">
        <v>2</v>
      </c>
      <c r="G263" s="2"/>
      <c r="H263" s="39" t="s">
        <v>385</v>
      </c>
      <c r="I263" s="43"/>
      <c r="J263" s="24"/>
    </row>
    <row r="264" spans="2:11" s="1" customFormat="1" ht="31.5">
      <c r="B264" s="58"/>
      <c r="C264" s="16">
        <v>259</v>
      </c>
      <c r="D264" s="5" t="s">
        <v>178</v>
      </c>
      <c r="E264" s="10">
        <v>0.5</v>
      </c>
      <c r="F264" s="17">
        <v>2</v>
      </c>
      <c r="G264" s="2"/>
      <c r="H264" s="39" t="s">
        <v>385</v>
      </c>
      <c r="I264" s="43"/>
      <c r="J264" s="24"/>
    </row>
    <row r="265" spans="2:11" s="1" customFormat="1" ht="31.5">
      <c r="B265" s="58"/>
      <c r="C265" s="16">
        <v>260</v>
      </c>
      <c r="D265" s="5" t="s">
        <v>179</v>
      </c>
      <c r="E265" s="10">
        <v>1</v>
      </c>
      <c r="F265" s="17">
        <v>2</v>
      </c>
      <c r="G265" s="2"/>
      <c r="H265" s="39" t="s">
        <v>385</v>
      </c>
      <c r="I265" s="43"/>
      <c r="J265" s="24"/>
    </row>
    <row r="266" spans="2:11" s="1" customFormat="1" ht="31.5">
      <c r="B266" s="58"/>
      <c r="C266" s="16">
        <v>261</v>
      </c>
      <c r="D266" s="5" t="s">
        <v>180</v>
      </c>
      <c r="E266" s="10">
        <v>0.5</v>
      </c>
      <c r="F266" s="17">
        <v>2</v>
      </c>
      <c r="G266" s="2"/>
      <c r="H266" s="39" t="s">
        <v>385</v>
      </c>
      <c r="I266" s="43"/>
      <c r="J266" s="24"/>
    </row>
    <row r="267" spans="2:11" ht="42">
      <c r="B267" s="15" t="s">
        <v>76</v>
      </c>
      <c r="C267" s="16">
        <v>262</v>
      </c>
      <c r="D267" s="5" t="s">
        <v>211</v>
      </c>
      <c r="E267" s="10">
        <v>2</v>
      </c>
      <c r="F267" s="17">
        <v>2</v>
      </c>
      <c r="G267" s="2"/>
      <c r="H267" s="39" t="s">
        <v>385</v>
      </c>
      <c r="I267" s="43"/>
    </row>
    <row r="268" spans="2:11" ht="31.5">
      <c r="B268" s="58" t="s">
        <v>77</v>
      </c>
      <c r="C268" s="16">
        <v>263</v>
      </c>
      <c r="D268" s="5" t="s">
        <v>171</v>
      </c>
      <c r="E268" s="10">
        <v>2</v>
      </c>
      <c r="F268" s="17">
        <v>2</v>
      </c>
      <c r="G268" s="2"/>
      <c r="H268" s="39" t="s">
        <v>385</v>
      </c>
      <c r="I268" s="43"/>
    </row>
    <row r="269" spans="2:11" ht="31.5">
      <c r="B269" s="58"/>
      <c r="C269" s="16">
        <v>264</v>
      </c>
      <c r="D269" s="5" t="s">
        <v>298</v>
      </c>
      <c r="E269" s="10">
        <v>2</v>
      </c>
      <c r="F269" s="17">
        <v>2</v>
      </c>
      <c r="G269" s="2"/>
      <c r="H269" s="39" t="s">
        <v>385</v>
      </c>
      <c r="I269" s="43"/>
    </row>
    <row r="270" spans="2:11" s="1" customFormat="1" ht="19.5">
      <c r="B270" s="58"/>
      <c r="C270" s="16">
        <v>265</v>
      </c>
      <c r="D270" s="5" t="s">
        <v>297</v>
      </c>
      <c r="E270" s="10">
        <v>2</v>
      </c>
      <c r="F270" s="17">
        <v>2</v>
      </c>
      <c r="G270" s="2"/>
      <c r="H270" s="39" t="s">
        <v>385</v>
      </c>
      <c r="I270" s="43"/>
      <c r="J270" s="24"/>
    </row>
    <row r="271" spans="2:11" ht="19.5">
      <c r="B271" s="58"/>
      <c r="C271" s="16">
        <v>266</v>
      </c>
      <c r="D271" s="5" t="s">
        <v>78</v>
      </c>
      <c r="E271" s="10">
        <v>2</v>
      </c>
      <c r="F271" s="17">
        <v>2</v>
      </c>
      <c r="G271" s="2"/>
      <c r="H271" s="39" t="s">
        <v>385</v>
      </c>
      <c r="I271" s="43"/>
    </row>
    <row r="272" spans="2:11" ht="31.5">
      <c r="B272" s="58"/>
      <c r="C272" s="16">
        <v>267</v>
      </c>
      <c r="D272" s="5" t="s">
        <v>300</v>
      </c>
      <c r="E272" s="10">
        <v>2</v>
      </c>
      <c r="F272" s="17">
        <v>2</v>
      </c>
      <c r="G272" s="2"/>
      <c r="H272" s="39" t="s">
        <v>385</v>
      </c>
      <c r="I272" s="43"/>
    </row>
    <row r="273" spans="2:10" ht="31.5">
      <c r="B273" s="58"/>
      <c r="C273" s="16">
        <v>268</v>
      </c>
      <c r="D273" s="5" t="s">
        <v>299</v>
      </c>
      <c r="E273" s="10">
        <v>2</v>
      </c>
      <c r="F273" s="17">
        <v>2</v>
      </c>
      <c r="G273" s="2"/>
      <c r="H273" s="39" t="s">
        <v>385</v>
      </c>
      <c r="I273" s="43"/>
    </row>
    <row r="274" spans="2:10" s="1" customFormat="1" ht="19.5" customHeight="1">
      <c r="B274" s="63" t="s">
        <v>226</v>
      </c>
      <c r="C274" s="16">
        <v>269</v>
      </c>
      <c r="D274" s="5" t="s">
        <v>306</v>
      </c>
      <c r="E274" s="10">
        <v>0.5</v>
      </c>
      <c r="F274" s="17">
        <v>2</v>
      </c>
      <c r="G274" s="2"/>
      <c r="H274" s="39" t="s">
        <v>385</v>
      </c>
      <c r="I274" s="43"/>
      <c r="J274" s="24"/>
    </row>
    <row r="275" spans="2:10" s="1" customFormat="1" ht="31.5">
      <c r="B275" s="64"/>
      <c r="C275" s="16">
        <v>270</v>
      </c>
      <c r="D275" s="5" t="s">
        <v>362</v>
      </c>
      <c r="E275" s="10">
        <v>0.5</v>
      </c>
      <c r="F275" s="17">
        <v>2</v>
      </c>
      <c r="G275" s="2"/>
      <c r="H275" s="39" t="s">
        <v>385</v>
      </c>
      <c r="I275" s="43"/>
      <c r="J275" s="24"/>
    </row>
    <row r="276" spans="2:10" s="1" customFormat="1" ht="19.5">
      <c r="B276" s="64"/>
      <c r="C276" s="16">
        <v>271</v>
      </c>
      <c r="D276" s="5" t="s">
        <v>363</v>
      </c>
      <c r="E276" s="10">
        <v>0</v>
      </c>
      <c r="F276" s="17">
        <v>2</v>
      </c>
      <c r="G276" s="2"/>
      <c r="H276" s="39" t="s">
        <v>385</v>
      </c>
      <c r="I276" s="43"/>
      <c r="J276" s="24"/>
    </row>
    <row r="277" spans="2:10" s="1" customFormat="1" ht="24.75" customHeight="1">
      <c r="B277" s="64"/>
      <c r="C277" s="16">
        <v>272</v>
      </c>
      <c r="D277" s="5" t="s">
        <v>361</v>
      </c>
      <c r="E277" s="10">
        <v>0</v>
      </c>
      <c r="F277" s="17">
        <v>2</v>
      </c>
      <c r="G277" s="2"/>
      <c r="H277" s="39" t="s">
        <v>385</v>
      </c>
      <c r="I277" s="43"/>
      <c r="J277" s="24"/>
    </row>
    <row r="278" spans="2:10" s="1" customFormat="1" ht="19.5">
      <c r="B278" s="64"/>
      <c r="C278" s="16">
        <v>273</v>
      </c>
      <c r="D278" s="5" t="s">
        <v>365</v>
      </c>
      <c r="E278" s="10">
        <v>0.5</v>
      </c>
      <c r="F278" s="17">
        <v>2</v>
      </c>
      <c r="G278" s="2"/>
      <c r="H278" s="39" t="s">
        <v>385</v>
      </c>
      <c r="I278" s="43"/>
      <c r="J278" s="24"/>
    </row>
    <row r="279" spans="2:10" s="1" customFormat="1" ht="19.5">
      <c r="B279" s="65"/>
      <c r="C279" s="16">
        <v>274</v>
      </c>
      <c r="D279" s="5" t="s">
        <v>364</v>
      </c>
      <c r="E279" s="10">
        <v>0</v>
      </c>
      <c r="F279" s="17">
        <v>2</v>
      </c>
      <c r="G279" s="2"/>
      <c r="H279" s="39" t="s">
        <v>385</v>
      </c>
      <c r="I279" s="43"/>
      <c r="J279" s="24"/>
    </row>
    <row r="280" spans="2:10" s="1" customFormat="1" ht="19.5" customHeight="1">
      <c r="B280" s="59" t="s">
        <v>222</v>
      </c>
      <c r="C280" s="16">
        <v>275</v>
      </c>
      <c r="D280" s="5" t="s">
        <v>223</v>
      </c>
      <c r="E280" s="10">
        <v>2</v>
      </c>
      <c r="F280" s="17">
        <v>2</v>
      </c>
      <c r="G280" s="2"/>
      <c r="H280" s="39" t="s">
        <v>385</v>
      </c>
      <c r="I280" s="43"/>
      <c r="J280" s="24"/>
    </row>
    <row r="281" spans="2:10" s="1" customFormat="1" ht="31.5">
      <c r="B281" s="60"/>
      <c r="C281" s="16">
        <v>276</v>
      </c>
      <c r="D281" s="9" t="s">
        <v>383</v>
      </c>
      <c r="E281" s="10">
        <v>0</v>
      </c>
      <c r="F281" s="17">
        <v>2</v>
      </c>
      <c r="G281" s="2"/>
      <c r="H281" s="39" t="s">
        <v>385</v>
      </c>
      <c r="I281" s="43"/>
      <c r="J281" s="24"/>
    </row>
    <row r="282" spans="2:10" s="1" customFormat="1" ht="19.5">
      <c r="B282" s="60"/>
      <c r="C282" s="16">
        <v>277</v>
      </c>
      <c r="D282" s="5" t="s">
        <v>301</v>
      </c>
      <c r="E282" s="10">
        <v>0</v>
      </c>
      <c r="F282" s="17">
        <v>2</v>
      </c>
      <c r="G282" s="2"/>
      <c r="H282" s="39" t="s">
        <v>385</v>
      </c>
      <c r="I282" s="43"/>
      <c r="J282" s="24"/>
    </row>
    <row r="283" spans="2:10" s="1" customFormat="1" ht="31.5">
      <c r="B283" s="60"/>
      <c r="C283" s="16">
        <v>278</v>
      </c>
      <c r="D283" s="5" t="s">
        <v>366</v>
      </c>
      <c r="E283" s="10">
        <v>1</v>
      </c>
      <c r="F283" s="17">
        <v>2</v>
      </c>
      <c r="G283" s="2"/>
      <c r="H283" s="39" t="s">
        <v>385</v>
      </c>
      <c r="I283" s="43"/>
      <c r="J283" s="24"/>
    </row>
    <row r="284" spans="2:10" s="1" customFormat="1" ht="31.5">
      <c r="B284" s="60"/>
      <c r="C284" s="16">
        <v>279</v>
      </c>
      <c r="D284" s="5" t="s">
        <v>367</v>
      </c>
      <c r="E284" s="10">
        <v>2</v>
      </c>
      <c r="F284" s="17">
        <v>2</v>
      </c>
      <c r="G284" s="2"/>
      <c r="H284" s="39" t="s">
        <v>385</v>
      </c>
      <c r="I284" s="43"/>
      <c r="J284" s="24"/>
    </row>
    <row r="285" spans="2:10" s="1" customFormat="1" ht="31.5">
      <c r="B285" s="60"/>
      <c r="C285" s="16">
        <v>280</v>
      </c>
      <c r="D285" s="5" t="s">
        <v>303</v>
      </c>
      <c r="E285" s="10">
        <v>0</v>
      </c>
      <c r="F285" s="17">
        <v>2</v>
      </c>
      <c r="G285" s="2"/>
      <c r="H285" s="39" t="s">
        <v>385</v>
      </c>
      <c r="I285" s="43"/>
      <c r="J285" s="24"/>
    </row>
    <row r="286" spans="2:10" s="1" customFormat="1" ht="19.5">
      <c r="B286" s="60"/>
      <c r="C286" s="16">
        <v>281</v>
      </c>
      <c r="D286" s="5" t="s">
        <v>302</v>
      </c>
      <c r="E286" s="10">
        <v>0</v>
      </c>
      <c r="F286" s="17">
        <v>2</v>
      </c>
      <c r="G286" s="2"/>
      <c r="H286" s="39" t="s">
        <v>385</v>
      </c>
      <c r="I286" s="43"/>
      <c r="J286" s="24"/>
    </row>
    <row r="287" spans="2:10" s="1" customFormat="1" ht="19.5">
      <c r="B287" s="60"/>
      <c r="C287" s="16">
        <v>282</v>
      </c>
      <c r="D287" s="5" t="s">
        <v>304</v>
      </c>
      <c r="E287" s="10">
        <v>0</v>
      </c>
      <c r="F287" s="17">
        <v>2</v>
      </c>
      <c r="G287" s="2"/>
      <c r="H287" s="39" t="s">
        <v>385</v>
      </c>
      <c r="I287" s="43"/>
      <c r="J287" s="24"/>
    </row>
    <row r="288" spans="2:10" s="1" customFormat="1" ht="19.5">
      <c r="B288" s="60"/>
      <c r="C288" s="16">
        <v>283</v>
      </c>
      <c r="D288" s="5" t="s">
        <v>305</v>
      </c>
      <c r="E288" s="10">
        <v>2</v>
      </c>
      <c r="F288" s="17">
        <v>2</v>
      </c>
      <c r="G288" s="2"/>
      <c r="H288" s="39" t="s">
        <v>385</v>
      </c>
      <c r="I288" s="43"/>
      <c r="J288" s="24"/>
    </row>
    <row r="289" spans="2:10" s="1" customFormat="1" ht="19.5">
      <c r="B289" s="61"/>
      <c r="C289" s="16">
        <v>284</v>
      </c>
      <c r="D289" s="5" t="s">
        <v>224</v>
      </c>
      <c r="E289" s="10">
        <v>1</v>
      </c>
      <c r="F289" s="17">
        <v>2</v>
      </c>
      <c r="G289" s="2"/>
      <c r="H289" s="39" t="s">
        <v>385</v>
      </c>
      <c r="I289" s="43"/>
      <c r="J289" s="24"/>
    </row>
    <row r="290" spans="2:10" ht="19.5">
      <c r="B290" s="58" t="s">
        <v>307</v>
      </c>
      <c r="C290" s="16">
        <v>285</v>
      </c>
      <c r="D290" s="7" t="s">
        <v>368</v>
      </c>
      <c r="E290" s="10">
        <v>2</v>
      </c>
      <c r="F290" s="17">
        <v>2</v>
      </c>
      <c r="G290" s="2"/>
      <c r="H290" s="39" t="s">
        <v>385</v>
      </c>
      <c r="I290" s="43"/>
    </row>
    <row r="291" spans="2:10" s="1" customFormat="1" ht="19.5">
      <c r="B291" s="58"/>
      <c r="C291" s="16">
        <v>286</v>
      </c>
      <c r="D291" s="7" t="s">
        <v>369</v>
      </c>
      <c r="E291" s="10">
        <v>1</v>
      </c>
      <c r="F291" s="17">
        <v>2</v>
      </c>
      <c r="G291" s="2"/>
      <c r="H291" s="39" t="s">
        <v>385</v>
      </c>
      <c r="I291" s="43"/>
      <c r="J291" s="24"/>
    </row>
    <row r="292" spans="2:10" ht="31.5">
      <c r="B292" s="58"/>
      <c r="C292" s="16">
        <v>287</v>
      </c>
      <c r="D292" s="7" t="s">
        <v>308</v>
      </c>
      <c r="E292" s="10">
        <v>2</v>
      </c>
      <c r="F292" s="17">
        <v>2</v>
      </c>
      <c r="G292" s="2"/>
      <c r="H292" s="39" t="s">
        <v>385</v>
      </c>
      <c r="I292" s="43"/>
    </row>
    <row r="293" spans="2:10" s="1" customFormat="1" ht="31.5">
      <c r="B293" s="58"/>
      <c r="C293" s="16">
        <v>288</v>
      </c>
      <c r="D293" s="7" t="s">
        <v>370</v>
      </c>
      <c r="E293" s="10">
        <v>2</v>
      </c>
      <c r="F293" s="17">
        <v>2</v>
      </c>
      <c r="G293" s="2"/>
      <c r="H293" s="39" t="s">
        <v>385</v>
      </c>
      <c r="I293" s="43"/>
      <c r="J293" s="24"/>
    </row>
    <row r="294" spans="2:10" s="1" customFormat="1" ht="31.5">
      <c r="B294" s="58"/>
      <c r="C294" s="16">
        <v>289</v>
      </c>
      <c r="D294" s="7" t="s">
        <v>309</v>
      </c>
      <c r="E294" s="10">
        <v>2</v>
      </c>
      <c r="F294" s="17">
        <v>2</v>
      </c>
      <c r="G294" s="2"/>
      <c r="H294" s="39" t="s">
        <v>385</v>
      </c>
      <c r="I294" s="43"/>
      <c r="J294" s="24"/>
    </row>
    <row r="295" spans="2:10" s="1" customFormat="1" ht="19.5">
      <c r="B295" s="58"/>
      <c r="C295" s="16">
        <v>290</v>
      </c>
      <c r="D295" s="7" t="s">
        <v>371</v>
      </c>
      <c r="E295" s="10">
        <v>2</v>
      </c>
      <c r="F295" s="17">
        <v>2</v>
      </c>
      <c r="G295" s="2"/>
      <c r="H295" s="39" t="s">
        <v>385</v>
      </c>
      <c r="I295" s="43"/>
      <c r="J295" s="24"/>
    </row>
    <row r="296" spans="2:10" ht="19.5">
      <c r="B296" s="58"/>
      <c r="C296" s="16">
        <v>291</v>
      </c>
      <c r="D296" s="7" t="s">
        <v>72</v>
      </c>
      <c r="E296" s="10">
        <v>2</v>
      </c>
      <c r="F296" s="17">
        <v>2</v>
      </c>
      <c r="G296" s="2"/>
      <c r="H296" s="39" t="s">
        <v>385</v>
      </c>
      <c r="I296" s="43"/>
    </row>
    <row r="297" spans="2:10" ht="19.5">
      <c r="B297" s="58"/>
      <c r="C297" s="16">
        <v>292</v>
      </c>
      <c r="D297" s="7" t="s">
        <v>73</v>
      </c>
      <c r="E297" s="10">
        <v>2</v>
      </c>
      <c r="F297" s="17">
        <v>2</v>
      </c>
      <c r="G297" s="2"/>
      <c r="H297" s="39" t="s">
        <v>385</v>
      </c>
      <c r="I297" s="43"/>
    </row>
    <row r="298" spans="2:10" s="1" customFormat="1" ht="31.5">
      <c r="B298" s="58"/>
      <c r="C298" s="16">
        <v>293</v>
      </c>
      <c r="D298" s="7" t="s">
        <v>372</v>
      </c>
      <c r="E298" s="10">
        <v>0</v>
      </c>
      <c r="F298" s="17">
        <v>2</v>
      </c>
      <c r="G298" s="2"/>
      <c r="H298" s="39" t="s">
        <v>385</v>
      </c>
      <c r="I298" s="43"/>
      <c r="J298" s="24"/>
    </row>
    <row r="299" spans="2:10" s="1" customFormat="1" ht="19.5">
      <c r="B299" s="58"/>
      <c r="C299" s="16">
        <v>294</v>
      </c>
      <c r="D299" s="7" t="s">
        <v>373</v>
      </c>
      <c r="E299" s="10">
        <v>0</v>
      </c>
      <c r="F299" s="17">
        <v>2</v>
      </c>
      <c r="G299" s="2"/>
      <c r="H299" s="39" t="s">
        <v>385</v>
      </c>
      <c r="I299" s="43"/>
      <c r="J299" s="24"/>
    </row>
    <row r="300" spans="2:10" ht="31.5">
      <c r="B300" s="62" t="s">
        <v>310</v>
      </c>
      <c r="C300" s="16">
        <v>295</v>
      </c>
      <c r="D300" s="5" t="s">
        <v>311</v>
      </c>
      <c r="E300" s="10">
        <v>2</v>
      </c>
      <c r="F300" s="17">
        <v>2</v>
      </c>
      <c r="G300" s="2"/>
      <c r="H300" s="39" t="s">
        <v>385</v>
      </c>
      <c r="I300" s="43"/>
    </row>
    <row r="301" spans="2:10" ht="31.5">
      <c r="B301" s="62"/>
      <c r="C301" s="16">
        <v>296</v>
      </c>
      <c r="D301" s="5" t="s">
        <v>312</v>
      </c>
      <c r="E301" s="10">
        <v>2</v>
      </c>
      <c r="F301" s="17">
        <v>2</v>
      </c>
      <c r="G301" s="2"/>
      <c r="H301" s="39" t="s">
        <v>385</v>
      </c>
      <c r="I301" s="43"/>
    </row>
    <row r="302" spans="2:10" s="1" customFormat="1" ht="31.5">
      <c r="B302" s="62"/>
      <c r="C302" s="16">
        <v>297</v>
      </c>
      <c r="D302" s="5" t="s">
        <v>313</v>
      </c>
      <c r="E302" s="10">
        <v>1</v>
      </c>
      <c r="F302" s="17">
        <v>2</v>
      </c>
      <c r="G302" s="2"/>
      <c r="H302" s="39" t="s">
        <v>385</v>
      </c>
      <c r="I302" s="43"/>
      <c r="J302" s="24"/>
    </row>
    <row r="303" spans="2:10" s="1" customFormat="1" ht="31.5">
      <c r="B303" s="62"/>
      <c r="C303" s="16">
        <v>298</v>
      </c>
      <c r="D303" s="5" t="s">
        <v>314</v>
      </c>
      <c r="E303" s="10">
        <v>2</v>
      </c>
      <c r="F303" s="17">
        <v>2</v>
      </c>
      <c r="G303" s="2"/>
      <c r="H303" s="39" t="s">
        <v>385</v>
      </c>
      <c r="I303" s="43"/>
      <c r="J303" s="24"/>
    </row>
    <row r="304" spans="2:10" ht="31.5">
      <c r="B304" s="62"/>
      <c r="C304" s="16">
        <v>299</v>
      </c>
      <c r="D304" s="5" t="s">
        <v>315</v>
      </c>
      <c r="E304" s="10">
        <v>2</v>
      </c>
      <c r="F304" s="17">
        <v>2</v>
      </c>
      <c r="G304" s="2"/>
      <c r="H304" s="39" t="s">
        <v>385</v>
      </c>
      <c r="I304" s="43"/>
    </row>
    <row r="305" spans="2:11" s="1" customFormat="1" ht="31.5">
      <c r="B305" s="62"/>
      <c r="C305" s="16">
        <v>300</v>
      </c>
      <c r="D305" s="5" t="s">
        <v>317</v>
      </c>
      <c r="E305" s="10">
        <v>1</v>
      </c>
      <c r="F305" s="17">
        <v>2</v>
      </c>
      <c r="G305" s="2"/>
      <c r="H305" s="39" t="s">
        <v>385</v>
      </c>
      <c r="I305" s="43"/>
      <c r="J305" s="24">
        <f>E256+E257+E258+E259+E260+E261+E262+E263+E264+E265+E266+E267+E268+E269+E270+E271+E272+E273+E274+E275+E276+E277+E278+E279+E280+E281+E282+E283+E284+E285+E286+E287+E288+E289+E290+E291+E292+E293+E294+E295+E296+E297+E298+E299+E300+E301+E302+E303+E304+E305</f>
        <v>66.5</v>
      </c>
      <c r="K305" s="24">
        <f>F256+F257+F258+F259+F260+F261+F262+F263+F264+F265+F266+F267+F268+F269+F270+F271+F272+F273+F274+F275+F276+F277+F278+F279+F280+F281+F282+F283+F284+F285+F286+F287+F288+F289+F290+F291+F292+F293+F294+F295+F296+F297+F298+F299+F300+F301+F302+F303+F304+F305</f>
        <v>100</v>
      </c>
    </row>
    <row r="306" spans="2:11" s="1" customFormat="1" ht="31.5">
      <c r="B306" s="62"/>
      <c r="C306" s="16">
        <v>301</v>
      </c>
      <c r="D306" s="5" t="s">
        <v>316</v>
      </c>
      <c r="E306" s="10">
        <v>1</v>
      </c>
      <c r="F306" s="17">
        <v>2</v>
      </c>
      <c r="G306" s="2"/>
      <c r="H306" s="39" t="s">
        <v>385</v>
      </c>
      <c r="I306" s="43"/>
      <c r="J306" s="24"/>
    </row>
    <row r="307" spans="2:11" ht="19.5">
      <c r="B307" s="62"/>
      <c r="C307" s="16">
        <v>302</v>
      </c>
      <c r="D307" s="5" t="s">
        <v>374</v>
      </c>
      <c r="E307" s="10">
        <v>1</v>
      </c>
      <c r="F307" s="17">
        <v>2</v>
      </c>
      <c r="G307" s="2"/>
      <c r="H307" s="39" t="s">
        <v>385</v>
      </c>
      <c r="I307" s="43"/>
    </row>
    <row r="308" spans="2:11" ht="31.5">
      <c r="B308" s="62"/>
      <c r="C308" s="16">
        <v>303</v>
      </c>
      <c r="D308" s="5" t="s">
        <v>318</v>
      </c>
      <c r="E308" s="10">
        <v>0</v>
      </c>
      <c r="F308" s="17">
        <v>2</v>
      </c>
      <c r="G308" s="2"/>
      <c r="H308" s="39" t="s">
        <v>385</v>
      </c>
      <c r="I308" s="43"/>
    </row>
    <row r="309" spans="2:11" ht="19.5">
      <c r="B309" s="62"/>
      <c r="C309" s="16">
        <v>304</v>
      </c>
      <c r="D309" s="5" t="s">
        <v>375</v>
      </c>
      <c r="E309" s="10">
        <v>2</v>
      </c>
      <c r="F309" s="17">
        <v>2</v>
      </c>
      <c r="G309" s="2"/>
      <c r="H309" s="39" t="s">
        <v>385</v>
      </c>
      <c r="I309" s="43"/>
    </row>
    <row r="310" spans="2:11" s="1" customFormat="1" ht="31.5">
      <c r="B310" s="62"/>
      <c r="C310" s="16">
        <v>305</v>
      </c>
      <c r="D310" s="5" t="s">
        <v>319</v>
      </c>
      <c r="E310" s="10">
        <v>0</v>
      </c>
      <c r="F310" s="17">
        <v>2</v>
      </c>
      <c r="G310" s="2"/>
      <c r="H310" s="39" t="s">
        <v>385</v>
      </c>
      <c r="I310" s="43"/>
      <c r="J310" s="24"/>
    </row>
    <row r="311" spans="2:11" s="1" customFormat="1" ht="31.5">
      <c r="B311" s="58"/>
      <c r="C311" s="16">
        <v>306</v>
      </c>
      <c r="D311" s="5" t="s">
        <v>376</v>
      </c>
      <c r="E311" s="10">
        <v>1</v>
      </c>
      <c r="F311" s="17">
        <v>2</v>
      </c>
      <c r="G311" s="2"/>
      <c r="H311" s="39" t="s">
        <v>385</v>
      </c>
      <c r="I311" s="43"/>
      <c r="J311" s="24"/>
    </row>
    <row r="312" spans="2:11" s="1" customFormat="1" ht="31.5">
      <c r="B312" s="58"/>
      <c r="C312" s="16">
        <v>307</v>
      </c>
      <c r="D312" s="5" t="s">
        <v>377</v>
      </c>
      <c r="E312" s="10">
        <v>1</v>
      </c>
      <c r="F312" s="17">
        <v>2</v>
      </c>
      <c r="G312" s="2"/>
      <c r="H312" s="39" t="s">
        <v>385</v>
      </c>
      <c r="I312" s="43"/>
      <c r="J312" s="24"/>
    </row>
    <row r="313" spans="2:11" s="1" customFormat="1" ht="31.5">
      <c r="B313" s="58"/>
      <c r="C313" s="16">
        <v>308</v>
      </c>
      <c r="D313" s="5" t="s">
        <v>384</v>
      </c>
      <c r="E313" s="10">
        <v>2</v>
      </c>
      <c r="F313" s="17">
        <v>2</v>
      </c>
      <c r="G313" s="2"/>
      <c r="H313" s="39" t="s">
        <v>385</v>
      </c>
      <c r="I313" s="43"/>
      <c r="J313" s="24"/>
    </row>
    <row r="314" spans="2:11" s="1" customFormat="1" ht="31.5">
      <c r="B314" s="58"/>
      <c r="C314" s="16">
        <v>309</v>
      </c>
      <c r="D314" s="5" t="s">
        <v>378</v>
      </c>
      <c r="E314" s="10">
        <v>2</v>
      </c>
      <c r="F314" s="17">
        <v>2</v>
      </c>
      <c r="G314" s="2"/>
      <c r="H314" s="39" t="s">
        <v>385</v>
      </c>
      <c r="I314" s="43"/>
      <c r="J314" s="24"/>
    </row>
    <row r="315" spans="2:11" s="1" customFormat="1" ht="19.5">
      <c r="B315" s="58"/>
      <c r="C315" s="16">
        <v>310</v>
      </c>
      <c r="D315" s="5" t="s">
        <v>71</v>
      </c>
      <c r="E315" s="10">
        <v>2</v>
      </c>
      <c r="F315" s="17">
        <v>2</v>
      </c>
      <c r="G315" s="2"/>
      <c r="H315" s="39" t="s">
        <v>385</v>
      </c>
      <c r="I315" s="43"/>
      <c r="J315" s="24"/>
    </row>
    <row r="316" spans="2:11" s="1" customFormat="1" ht="19.5">
      <c r="B316" s="58" t="s">
        <v>225</v>
      </c>
      <c r="C316" s="16">
        <v>311</v>
      </c>
      <c r="D316" s="5" t="s">
        <v>379</v>
      </c>
      <c r="E316" s="10">
        <v>1</v>
      </c>
      <c r="F316" s="17">
        <v>2</v>
      </c>
      <c r="G316" s="2"/>
      <c r="H316" s="39" t="s">
        <v>385</v>
      </c>
      <c r="I316" s="43"/>
      <c r="J316" s="24"/>
    </row>
    <row r="317" spans="2:11" s="1" customFormat="1" ht="19.5">
      <c r="B317" s="58"/>
      <c r="C317" s="16">
        <v>312</v>
      </c>
      <c r="D317" s="5" t="s">
        <v>380</v>
      </c>
      <c r="E317" s="10">
        <v>2</v>
      </c>
      <c r="F317" s="17">
        <v>2</v>
      </c>
      <c r="G317" s="2"/>
      <c r="H317" s="39" t="s">
        <v>385</v>
      </c>
      <c r="I317" s="43"/>
      <c r="J317" s="24"/>
    </row>
    <row r="318" spans="2:11" s="1" customFormat="1" ht="31.5">
      <c r="B318" s="58"/>
      <c r="C318" s="16">
        <v>313</v>
      </c>
      <c r="D318" s="5" t="s">
        <v>381</v>
      </c>
      <c r="E318" s="10">
        <v>2</v>
      </c>
      <c r="F318" s="17">
        <v>2</v>
      </c>
      <c r="G318" s="2"/>
      <c r="H318" s="39" t="s">
        <v>385</v>
      </c>
      <c r="I318" s="43"/>
      <c r="J318" s="24"/>
    </row>
    <row r="319" spans="2:11" s="1" customFormat="1" ht="19.5">
      <c r="B319" s="18"/>
      <c r="C319" s="16">
        <v>314</v>
      </c>
      <c r="D319" s="5" t="s">
        <v>382</v>
      </c>
      <c r="E319" s="10">
        <v>2</v>
      </c>
      <c r="F319" s="17">
        <v>2</v>
      </c>
      <c r="G319" s="2"/>
      <c r="H319" s="39" t="s">
        <v>385</v>
      </c>
      <c r="I319" s="43"/>
      <c r="J319" s="24"/>
    </row>
    <row r="320" spans="2:11" ht="19.5">
      <c r="B320" s="58" t="s">
        <v>30</v>
      </c>
      <c r="C320" s="16">
        <v>315</v>
      </c>
      <c r="D320" s="5" t="s">
        <v>320</v>
      </c>
      <c r="E320" s="10">
        <v>2</v>
      </c>
      <c r="F320" s="17">
        <v>2</v>
      </c>
      <c r="G320" s="2"/>
      <c r="H320" s="39" t="s">
        <v>385</v>
      </c>
      <c r="I320" s="43"/>
    </row>
    <row r="321" spans="2:10" ht="19.5">
      <c r="B321" s="58"/>
      <c r="C321" s="16">
        <v>316</v>
      </c>
      <c r="D321" s="5" t="s">
        <v>321</v>
      </c>
      <c r="E321" s="10">
        <v>2</v>
      </c>
      <c r="F321" s="17">
        <v>2</v>
      </c>
      <c r="G321" s="2"/>
      <c r="H321" s="39" t="s">
        <v>385</v>
      </c>
      <c r="I321" s="43"/>
    </row>
    <row r="322" spans="2:10" ht="19.5">
      <c r="B322" s="58"/>
      <c r="C322" s="16">
        <v>317</v>
      </c>
      <c r="D322" s="5" t="s">
        <v>125</v>
      </c>
      <c r="E322" s="10">
        <v>0</v>
      </c>
      <c r="F322" s="17">
        <v>2</v>
      </c>
      <c r="G322" s="2"/>
      <c r="H322" s="39" t="s">
        <v>385</v>
      </c>
      <c r="I322" s="43"/>
    </row>
    <row r="323" spans="2:10" ht="19.5">
      <c r="B323" s="58"/>
      <c r="C323" s="16">
        <v>318</v>
      </c>
      <c r="D323" s="5" t="s">
        <v>324</v>
      </c>
      <c r="E323" s="10">
        <v>0</v>
      </c>
      <c r="F323" s="17">
        <v>2</v>
      </c>
      <c r="G323" s="2"/>
      <c r="H323" s="38" t="s">
        <v>385</v>
      </c>
    </row>
    <row r="324" spans="2:10" ht="19.5">
      <c r="B324" s="58"/>
      <c r="C324" s="16">
        <v>319</v>
      </c>
      <c r="D324" s="5" t="s">
        <v>322</v>
      </c>
      <c r="E324" s="10">
        <v>0</v>
      </c>
      <c r="F324" s="17">
        <v>2</v>
      </c>
      <c r="G324" s="2"/>
      <c r="H324" s="38" t="s">
        <v>385</v>
      </c>
    </row>
    <row r="325" spans="2:10" s="1" customFormat="1" ht="19.5">
      <c r="B325" s="58"/>
      <c r="C325" s="16">
        <v>320</v>
      </c>
      <c r="D325" s="5" t="s">
        <v>323</v>
      </c>
      <c r="E325" s="10">
        <v>2</v>
      </c>
      <c r="F325" s="17">
        <v>2</v>
      </c>
      <c r="G325" s="2"/>
      <c r="H325" s="38" t="s">
        <v>385</v>
      </c>
      <c r="I325" s="45"/>
      <c r="J325" s="24"/>
    </row>
    <row r="326" spans="2:10" ht="19.5">
      <c r="B326" s="58"/>
      <c r="C326" s="16">
        <v>321</v>
      </c>
      <c r="D326" s="5" t="s">
        <v>126</v>
      </c>
      <c r="E326" s="10">
        <v>0</v>
      </c>
      <c r="F326" s="17">
        <v>2</v>
      </c>
      <c r="G326" s="12"/>
      <c r="H326" s="38" t="s">
        <v>385</v>
      </c>
    </row>
    <row r="327" spans="2:10" ht="19.5">
      <c r="B327" s="58"/>
      <c r="C327" s="16">
        <v>322</v>
      </c>
      <c r="D327" s="5" t="s">
        <v>325</v>
      </c>
      <c r="E327" s="10">
        <v>0</v>
      </c>
      <c r="F327" s="17">
        <v>2</v>
      </c>
      <c r="G327" s="2"/>
      <c r="H327" s="38" t="s">
        <v>385</v>
      </c>
    </row>
    <row r="328" spans="2:10" ht="31.5">
      <c r="B328" s="58"/>
      <c r="C328" s="16">
        <v>323</v>
      </c>
      <c r="D328" s="5" t="s">
        <v>31</v>
      </c>
      <c r="E328" s="10">
        <v>2</v>
      </c>
      <c r="F328" s="17">
        <v>2</v>
      </c>
      <c r="G328" s="2"/>
      <c r="H328" s="38" t="s">
        <v>385</v>
      </c>
    </row>
    <row r="329" spans="2:10" s="1" customFormat="1" ht="31.5">
      <c r="B329" s="58" t="s">
        <v>14</v>
      </c>
      <c r="C329" s="25">
        <v>324</v>
      </c>
      <c r="D329" s="26" t="s">
        <v>15</v>
      </c>
      <c r="E329" s="27">
        <v>2</v>
      </c>
      <c r="F329" s="27">
        <v>2</v>
      </c>
      <c r="G329" s="35"/>
      <c r="H329" s="44" t="s">
        <v>386</v>
      </c>
      <c r="I329" s="45"/>
      <c r="J329" s="24"/>
    </row>
    <row r="330" spans="2:10" s="1" customFormat="1" ht="19.5">
      <c r="B330" s="58"/>
      <c r="C330" s="25">
        <v>325</v>
      </c>
      <c r="D330" s="26" t="s">
        <v>119</v>
      </c>
      <c r="E330" s="27">
        <v>2</v>
      </c>
      <c r="F330" s="27">
        <v>2</v>
      </c>
      <c r="G330" s="35"/>
      <c r="H330" s="44" t="s">
        <v>386</v>
      </c>
      <c r="I330" s="45"/>
      <c r="J330" s="24"/>
    </row>
    <row r="331" spans="2:10" s="1" customFormat="1" ht="19.5">
      <c r="B331" s="58"/>
      <c r="C331" s="25">
        <v>326</v>
      </c>
      <c r="D331" s="26" t="s">
        <v>118</v>
      </c>
      <c r="E331" s="27">
        <v>2</v>
      </c>
      <c r="F331" s="27">
        <v>2</v>
      </c>
      <c r="G331" s="35"/>
      <c r="H331" s="44" t="s">
        <v>386</v>
      </c>
      <c r="I331" s="45"/>
      <c r="J331" s="24"/>
    </row>
    <row r="332" spans="2:10" s="1" customFormat="1" ht="19.5">
      <c r="B332" s="58"/>
      <c r="C332" s="25">
        <v>327</v>
      </c>
      <c r="D332" s="26" t="s">
        <v>16</v>
      </c>
      <c r="E332" s="27">
        <v>2</v>
      </c>
      <c r="F332" s="27">
        <v>2</v>
      </c>
      <c r="G332" s="35"/>
      <c r="H332" s="44" t="s">
        <v>386</v>
      </c>
      <c r="I332" s="45"/>
      <c r="J332" s="24"/>
    </row>
    <row r="333" spans="2:10" s="1" customFormat="1" ht="19.5">
      <c r="B333" s="58"/>
      <c r="C333" s="31">
        <v>328</v>
      </c>
      <c r="D333" s="32" t="s">
        <v>17</v>
      </c>
      <c r="E333" s="33">
        <v>2</v>
      </c>
      <c r="F333" s="33">
        <v>2</v>
      </c>
      <c r="G333" s="36"/>
      <c r="H333" s="41" t="s">
        <v>387</v>
      </c>
      <c r="I333" s="45"/>
      <c r="J333" s="24"/>
    </row>
    <row r="334" spans="2:10" s="1" customFormat="1" ht="31.5">
      <c r="B334" s="58"/>
      <c r="C334" s="31">
        <v>329</v>
      </c>
      <c r="D334" s="32" t="s">
        <v>18</v>
      </c>
      <c r="E334" s="33">
        <v>2</v>
      </c>
      <c r="F334" s="33">
        <v>2</v>
      </c>
      <c r="G334" s="36"/>
      <c r="H334" s="41" t="s">
        <v>387</v>
      </c>
      <c r="I334" s="45"/>
      <c r="J334" s="24"/>
    </row>
    <row r="335" spans="2:10" s="1" customFormat="1" ht="31.5">
      <c r="B335" s="58"/>
      <c r="C335" s="25">
        <v>330</v>
      </c>
      <c r="D335" s="26" t="s">
        <v>19</v>
      </c>
      <c r="E335" s="27">
        <v>2</v>
      </c>
      <c r="F335" s="27">
        <v>2</v>
      </c>
      <c r="G335" s="35"/>
      <c r="H335" s="44" t="s">
        <v>386</v>
      </c>
      <c r="I335" s="45"/>
      <c r="J335" s="24"/>
    </row>
    <row r="336" spans="2:10" s="1" customFormat="1" ht="94.5">
      <c r="B336" s="58" t="s">
        <v>20</v>
      </c>
      <c r="C336" s="31">
        <v>331</v>
      </c>
      <c r="D336" s="32" t="s">
        <v>21</v>
      </c>
      <c r="E336" s="33">
        <v>1</v>
      </c>
      <c r="F336" s="33">
        <v>2</v>
      </c>
      <c r="G336" s="36"/>
      <c r="H336" s="41" t="s">
        <v>387</v>
      </c>
      <c r="I336" s="45"/>
      <c r="J336" s="24"/>
    </row>
    <row r="337" spans="2:11" s="1" customFormat="1" ht="19.5">
      <c r="B337" s="58"/>
      <c r="C337" s="31">
        <v>332</v>
      </c>
      <c r="D337" s="32" t="s">
        <v>326</v>
      </c>
      <c r="E337" s="33">
        <v>1</v>
      </c>
      <c r="F337" s="33">
        <v>2</v>
      </c>
      <c r="G337" s="36"/>
      <c r="H337" s="41" t="s">
        <v>387</v>
      </c>
      <c r="I337" s="45"/>
      <c r="J337" s="24"/>
    </row>
    <row r="338" spans="2:11" s="1" customFormat="1" ht="19.5">
      <c r="B338" s="58"/>
      <c r="C338" s="31">
        <v>333</v>
      </c>
      <c r="D338" s="32" t="s">
        <v>327</v>
      </c>
      <c r="E338" s="33">
        <v>2</v>
      </c>
      <c r="F338" s="33">
        <v>2</v>
      </c>
      <c r="G338" s="36"/>
      <c r="H338" s="41" t="s">
        <v>387</v>
      </c>
      <c r="I338" s="45"/>
      <c r="J338" s="24"/>
    </row>
    <row r="339" spans="2:11" s="1" customFormat="1" ht="19.5">
      <c r="B339" s="58"/>
      <c r="C339" s="31">
        <v>334</v>
      </c>
      <c r="D339" s="32" t="s">
        <v>330</v>
      </c>
      <c r="E339" s="33">
        <v>2</v>
      </c>
      <c r="F339" s="33">
        <v>2</v>
      </c>
      <c r="G339" s="36"/>
      <c r="H339" s="41" t="s">
        <v>387</v>
      </c>
      <c r="I339" s="45"/>
      <c r="J339" s="24"/>
    </row>
    <row r="340" spans="2:11" s="1" customFormat="1" ht="19.5">
      <c r="B340" s="58"/>
      <c r="C340" s="31">
        <v>335</v>
      </c>
      <c r="D340" s="32" t="s">
        <v>328</v>
      </c>
      <c r="E340" s="33">
        <v>2</v>
      </c>
      <c r="F340" s="33">
        <v>2</v>
      </c>
      <c r="G340" s="36"/>
      <c r="H340" s="41" t="s">
        <v>387</v>
      </c>
      <c r="I340" s="45"/>
      <c r="J340" s="24"/>
    </row>
    <row r="341" spans="2:11" s="1" customFormat="1" ht="19.5">
      <c r="B341" s="58"/>
      <c r="C341" s="31">
        <v>336</v>
      </c>
      <c r="D341" s="32" t="s">
        <v>329</v>
      </c>
      <c r="E341" s="33">
        <v>1</v>
      </c>
      <c r="F341" s="33">
        <v>2</v>
      </c>
      <c r="G341" s="36"/>
      <c r="H341" s="41" t="s">
        <v>387</v>
      </c>
      <c r="I341" s="45"/>
      <c r="J341" s="24"/>
    </row>
    <row r="342" spans="2:11" s="1" customFormat="1" ht="19.5">
      <c r="B342" s="58"/>
      <c r="C342" s="31">
        <v>337</v>
      </c>
      <c r="D342" s="32" t="s">
        <v>124</v>
      </c>
      <c r="E342" s="33">
        <v>0</v>
      </c>
      <c r="F342" s="33">
        <v>2</v>
      </c>
      <c r="G342" s="36"/>
      <c r="H342" s="41" t="s">
        <v>387</v>
      </c>
      <c r="I342" s="45"/>
      <c r="J342" s="24">
        <f>E306+E307+E308+E309+E310+E311+E312+E313+E314+E315+E316+E317+E318+E319+E320+E321+E322+E323+E324+E325+E326+E327+E328</f>
        <v>27</v>
      </c>
      <c r="K342" s="24">
        <f>F306+F307+F308+F309+F310+F311+F312+F313+F314+F315+F316+F317+F318+F319+F320+F321+F322+F323+F324+F325+F326+F327+F328</f>
        <v>46</v>
      </c>
    </row>
    <row r="343" spans="2:11" s="1" customFormat="1" ht="19.5">
      <c r="B343" s="23"/>
      <c r="C343" s="16"/>
      <c r="D343" s="5"/>
      <c r="E343" s="10">
        <f>SUM(E6:E342)</f>
        <v>485</v>
      </c>
      <c r="F343" s="10">
        <f>SUM(F6:F342)</f>
        <v>662</v>
      </c>
      <c r="G343" s="13"/>
      <c r="H343" s="38"/>
      <c r="I343" s="45"/>
      <c r="J343" s="46">
        <f>E329+E330+E331+E332+E335</f>
        <v>10</v>
      </c>
      <c r="K343" s="46">
        <f>F329+F330+F331+F332+F335</f>
        <v>10</v>
      </c>
    </row>
    <row r="344" spans="2:11" s="1" customFormat="1" ht="22.5">
      <c r="B344" s="66" t="s">
        <v>95</v>
      </c>
      <c r="C344" s="66"/>
      <c r="D344" s="66"/>
      <c r="E344" s="66"/>
      <c r="F344" s="66"/>
      <c r="G344" s="66"/>
      <c r="H344" s="38"/>
      <c r="I344" s="45"/>
      <c r="J344" s="47">
        <f>E342+E341+E340+E339+E338+E337+E336+E334+E333</f>
        <v>13</v>
      </c>
      <c r="K344" s="47">
        <f>F342+F341+F340+F339+F338+F337+F336+F334+F333</f>
        <v>18</v>
      </c>
    </row>
    <row r="345" spans="2:11" ht="26.25" customHeight="1">
      <c r="D345" s="57" t="s">
        <v>393</v>
      </c>
      <c r="F345" s="72">
        <f>E343*100/F343</f>
        <v>73.262839879154072</v>
      </c>
    </row>
    <row r="346" spans="2:11">
      <c r="D346" s="48" t="s">
        <v>392</v>
      </c>
      <c r="E346" s="49">
        <f>J342+J305+J255+J205+J155+J105+J55</f>
        <v>391.5</v>
      </c>
      <c r="F346" s="49">
        <f>K342+K305+K255+K205+K155+K105+K55</f>
        <v>522</v>
      </c>
      <c r="G346" s="50">
        <f>E346*100/F346</f>
        <v>75</v>
      </c>
    </row>
    <row r="347" spans="2:11">
      <c r="D347" s="51" t="s">
        <v>388</v>
      </c>
      <c r="E347" s="52">
        <f>J343+J256+J106+J56</f>
        <v>44</v>
      </c>
      <c r="F347" s="52">
        <f>K343+K256+K106+K56</f>
        <v>76</v>
      </c>
      <c r="G347" s="53">
        <f t="shared" ref="G347:G348" si="0">E347*100/F347</f>
        <v>57.89473684210526</v>
      </c>
    </row>
    <row r="348" spans="2:11">
      <c r="D348" s="54" t="s">
        <v>389</v>
      </c>
      <c r="E348" s="55">
        <f>J344+J257+J206+J156+J107+J57</f>
        <v>49.5</v>
      </c>
      <c r="F348" s="55">
        <f>K344+K257+K206+K156+K107+K57</f>
        <v>64</v>
      </c>
      <c r="G348" s="56">
        <f t="shared" si="0"/>
        <v>77.34375</v>
      </c>
    </row>
    <row r="349" spans="2:11" ht="22.5" customHeight="1">
      <c r="E349" s="73">
        <f>E348+E347+E346</f>
        <v>485</v>
      </c>
      <c r="F349" s="73">
        <f>F346+F347+F348</f>
        <v>662</v>
      </c>
      <c r="G349" s="74">
        <f>E349*100/F349</f>
        <v>73.262839879154072</v>
      </c>
    </row>
  </sheetData>
  <sortState ref="C6:C8">
    <sortCondition ref="C6"/>
  </sortState>
  <mergeCells count="49">
    <mergeCell ref="B344:G344"/>
    <mergeCell ref="B80:B90"/>
    <mergeCell ref="B2:G2"/>
    <mergeCell ref="B252:B255"/>
    <mergeCell ref="B172:B177"/>
    <mergeCell ref="B195:B197"/>
    <mergeCell ref="B201:B204"/>
    <mergeCell ref="B134:B142"/>
    <mergeCell ref="B178:B180"/>
    <mergeCell ref="B205:B216"/>
    <mergeCell ref="E3:G3"/>
    <mergeCell ref="B3:D3"/>
    <mergeCell ref="B4:G4"/>
    <mergeCell ref="B17:B38"/>
    <mergeCell ref="B6:B9"/>
    <mergeCell ref="B10:B16"/>
    <mergeCell ref="B39:B46"/>
    <mergeCell ref="B47:B51"/>
    <mergeCell ref="B336:B342"/>
    <mergeCell ref="B329:B335"/>
    <mergeCell ref="B320:B328"/>
    <mergeCell ref="B290:B299"/>
    <mergeCell ref="B274:B279"/>
    <mergeCell ref="B300:B310"/>
    <mergeCell ref="B52:B59"/>
    <mergeCell ref="B316:B318"/>
    <mergeCell ref="B164:B166"/>
    <mergeCell ref="B268:B273"/>
    <mergeCell ref="B198:B200"/>
    <mergeCell ref="B257:B266"/>
    <mergeCell ref="B181:B194"/>
    <mergeCell ref="B224:B240"/>
    <mergeCell ref="B60:B67"/>
    <mergeCell ref="B77:B79"/>
    <mergeCell ref="B149:B153"/>
    <mergeCell ref="B68:B76"/>
    <mergeCell ref="B96:B111"/>
    <mergeCell ref="B143:B148"/>
    <mergeCell ref="B91:B95"/>
    <mergeCell ref="B127:B133"/>
    <mergeCell ref="B112:B126"/>
    <mergeCell ref="B154:B158"/>
    <mergeCell ref="B159:B163"/>
    <mergeCell ref="B241:B244"/>
    <mergeCell ref="B311:B315"/>
    <mergeCell ref="B245:B251"/>
    <mergeCell ref="B217:B223"/>
    <mergeCell ref="B167:B171"/>
    <mergeCell ref="B280:B289"/>
  </mergeCells>
  <pageMargins left="0.19685039370078741" right="0.19685039370078741" top="0.19685039370078741" bottom="0.19685039370078741" header="0" footer="0"/>
  <pageSetup scale="95" orientation="landscape" horizontalDpi="1200" verticalDpi="1200" r:id="rId1"/>
  <headerFoot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8" sqref="R18"/>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farzaneh alivand</dc:creator>
  <cp:lastModifiedBy>farzaneh alivand</cp:lastModifiedBy>
  <cp:lastPrinted>2020-07-15T04:07:19Z</cp:lastPrinted>
  <dcterms:created xsi:type="dcterms:W3CDTF">2017-11-20T05:49:58Z</dcterms:created>
  <dcterms:modified xsi:type="dcterms:W3CDTF">2020-08-04T03:56:08Z</dcterms:modified>
</cp:coreProperties>
</file>